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09" sheetId="1" r:id="rId1"/>
    <sheet name="물가시세표" sheetId="9" r:id="rId2"/>
  </sheets>
  <definedNames>
    <definedName name="_xlnm.Print_Area" localSheetId="1">물가시세표!$A$1:$E$11</definedName>
  </definedNames>
  <calcPr calcId="144525" iterate="1"/>
</workbook>
</file>

<file path=xl/calcChain.xml><?xml version="1.0" encoding="utf-8"?>
<calcChain xmlns="http://schemas.openxmlformats.org/spreadsheetml/2006/main">
  <c r="A2" i="1" l="1"/>
  <c r="A7" i="1" l="1"/>
  <c r="E7" i="1" l="1"/>
  <c r="B7" i="1"/>
  <c r="L14" i="1" l="1"/>
  <c r="L13" i="1"/>
  <c r="L7" i="1" l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<sst xmlns="http://schemas.openxmlformats.org/spreadsheetml/2006/main" count="53" uniqueCount="41">
  <si>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</si>
  <si>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</si>
  <si>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</si>
  <si>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</si>
  <si>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</si>
  <si>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</si>
  <si>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</si>
  <si>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</si>
  <si>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</si>
  <si>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</si>
  <si>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</si>
  <si>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</si>
  <si>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</si>
  <si>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</si>
  <si>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</si>
  <si>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</si>
  <si>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</si>
  <si>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</si>
  <si>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</si>
  <si>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</si>
  <si>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</si>
  <si>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</si>
  <si>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</si>
  <si>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</si>
  <si>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</si>
  <si>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</si>
  <si>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</si>
  <si>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</si>
  <si>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</si>
  <si>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</si>
  <si>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</si>
  <si>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</si>
  <si>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</si>
  <si>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</si>
  <si>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</si>
  <si>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</si>
  <si>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</si>
  <si>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카스토퍼509</t>
    <phoneticPr fontId="1" type="noConversion"/>
  </si>
  <si>
    <t>L750 x W150 x H120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</si>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</sst>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N19" sqref="N19"/>
    </sheetView>
  </sheetViews>
  <sheetFormatPr defaultRowHeight="16.5" x14ac:dyDescent="0.3"/>
  <cols>
    <col min="1" max="1" width="23.625" style="1" customWidth="1"/>
    <col min="2" max="2" width="16.75" style="1" bestFit="1" customWidth="1"/>
    <col min="3" max="3" width="5.625" style="56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thickBot="1" x14ac:dyDescent="0.35">
      <c r="A2" s="67" t="str">
        <f>물가시세표!A5</f>
        <v>카스토퍼509</v>
      </c>
      <c r="B2" s="67"/>
      <c r="C2" s="51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0" t="s">
        <v>0</v>
      </c>
      <c r="B3" s="62" t="s">
        <v>1</v>
      </c>
      <c r="C3" s="62" t="s">
        <v>3</v>
      </c>
      <c r="D3" s="62" t="s">
        <v>2</v>
      </c>
      <c r="E3" s="64" t="s">
        <v>20</v>
      </c>
      <c r="F3" s="64"/>
      <c r="G3" s="64"/>
      <c r="H3" s="64"/>
      <c r="I3" s="64"/>
      <c r="J3" s="64"/>
      <c r="K3" s="64"/>
      <c r="L3" s="65" t="s">
        <v>9</v>
      </c>
    </row>
    <row r="4" spans="1:12" ht="18" customHeight="1" x14ac:dyDescent="0.3">
      <c r="A4" s="61"/>
      <c r="B4" s="63"/>
      <c r="C4" s="63"/>
      <c r="D4" s="63"/>
      <c r="E4" s="57" t="s">
        <v>4</v>
      </c>
      <c r="F4" s="57"/>
      <c r="G4" s="57" t="s">
        <v>7</v>
      </c>
      <c r="H4" s="57"/>
      <c r="I4" s="57" t="s">
        <v>8</v>
      </c>
      <c r="J4" s="57"/>
      <c r="K4" s="57" t="s">
        <v>21</v>
      </c>
      <c r="L4" s="66"/>
    </row>
    <row r="5" spans="1:12" ht="18" customHeight="1" x14ac:dyDescent="0.3">
      <c r="A5" s="61"/>
      <c r="B5" s="63"/>
      <c r="C5" s="63"/>
      <c r="D5" s="6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7"/>
      <c r="L5" s="66"/>
    </row>
    <row r="6" spans="1:12" ht="18" customHeight="1" x14ac:dyDescent="0.3">
      <c r="A6" s="17" t="s">
        <v>14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카스토퍼509</v>
      </c>
      <c r="B7" s="2" t="str">
        <f>물가시세표!B5</f>
        <v>L750 x W150 x H120</v>
      </c>
      <c r="C7" s="45" t="s">
        <v>10</v>
      </c>
      <c r="D7" s="2">
        <v>1</v>
      </c>
      <c r="E7" s="10">
        <f>물가시세표!D5</f>
        <v>30000</v>
      </c>
      <c r="F7" s="10">
        <f>E7*D7</f>
        <v>30000</v>
      </c>
      <c r="G7" s="10"/>
      <c r="H7" s="10"/>
      <c r="I7" s="10"/>
      <c r="J7" s="10"/>
      <c r="K7" s="10">
        <f>F7+J7+H7</f>
        <v>30000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2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3"/>
      <c r="D11" s="4"/>
      <c r="E11" s="12"/>
      <c r="F11" s="12">
        <f>F7+F8+F9+F10</f>
        <v>30000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30000</v>
      </c>
      <c r="L11" s="23"/>
    </row>
    <row r="12" spans="1:12" ht="18" customHeight="1" x14ac:dyDescent="0.3">
      <c r="A12" s="24" t="s">
        <v>23</v>
      </c>
      <c r="B12" s="3"/>
      <c r="C12" s="54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18</v>
      </c>
      <c r="B13" s="2"/>
      <c r="C13" s="45" t="s">
        <v>16</v>
      </c>
      <c r="D13" s="2">
        <v>2.222E-2</v>
      </c>
      <c r="E13" s="10"/>
      <c r="F13" s="10"/>
      <c r="G13" s="10">
        <f>물가시세표!D10</f>
        <v>167926</v>
      </c>
      <c r="H13" s="10">
        <f>G13*D13</f>
        <v>3731.3157200000001</v>
      </c>
      <c r="I13" s="10"/>
      <c r="J13" s="10"/>
      <c r="K13" s="10">
        <f>F13+H13+J13</f>
        <v>3731.3157200000001</v>
      </c>
      <c r="L13" s="46" t="str">
        <f>물가시세표!E10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45" t="s">
        <v>16</v>
      </c>
      <c r="D14" s="2">
        <v>1.111E-2</v>
      </c>
      <c r="E14" s="10"/>
      <c r="F14" s="10"/>
      <c r="G14" s="10">
        <f>물가시세표!D11</f>
        <v>138989</v>
      </c>
      <c r="H14" s="10">
        <f>G14*D14</f>
        <v>1544.16779</v>
      </c>
      <c r="I14" s="10"/>
      <c r="J14" s="10"/>
      <c r="K14" s="10">
        <f>F14+H14+J14</f>
        <v>1544.16779</v>
      </c>
      <c r="L14" s="46" t="str">
        <f>물가시세표!E10</f>
        <v>대한건설협회 2020년 하반기 시중노임단가</v>
      </c>
    </row>
    <row r="15" spans="1:12" ht="18" customHeight="1" x14ac:dyDescent="0.3">
      <c r="A15" s="19"/>
      <c r="B15" s="2"/>
      <c r="C15" s="45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6"/>
    </row>
    <row r="16" spans="1:12" ht="18" customHeight="1" x14ac:dyDescent="0.3">
      <c r="A16" s="20"/>
      <c r="B16" s="8"/>
      <c r="C16" s="52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53"/>
      <c r="D17" s="4"/>
      <c r="E17" s="12"/>
      <c r="F17" s="12">
        <f>F13+F14+F15+F16</f>
        <v>0</v>
      </c>
      <c r="G17" s="12"/>
      <c r="H17" s="12">
        <f>H13+H14</f>
        <v>5275.48351</v>
      </c>
      <c r="I17" s="12"/>
      <c r="J17" s="12">
        <f>J13+J14+J15+J16</f>
        <v>0</v>
      </c>
      <c r="K17" s="12">
        <f>K13+K14+K15+K16</f>
        <v>5275.48351</v>
      </c>
      <c r="L17" s="49"/>
    </row>
    <row r="18" spans="1:12" ht="18" customHeight="1" x14ac:dyDescent="0.3">
      <c r="A18" s="24" t="s">
        <v>15</v>
      </c>
      <c r="B18" s="3"/>
      <c r="C18" s="54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45" t="s">
        <v>17</v>
      </c>
      <c r="D19" s="2">
        <v>5</v>
      </c>
      <c r="E19" s="10">
        <f>H17</f>
        <v>5275.48351</v>
      </c>
      <c r="F19" s="10">
        <f>E19*0.05</f>
        <v>263.77417550000001</v>
      </c>
      <c r="G19" s="10"/>
      <c r="H19" s="10"/>
      <c r="I19" s="10"/>
      <c r="J19" s="10"/>
      <c r="K19" s="10">
        <f>F19+H19+J19</f>
        <v>263.77417550000001</v>
      </c>
      <c r="L19" s="18" t="s">
        <v>36</v>
      </c>
    </row>
    <row r="20" spans="1:12" ht="18" customHeight="1" x14ac:dyDescent="0.3">
      <c r="A20" s="19"/>
      <c r="B20" s="2"/>
      <c r="C20" s="45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45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2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3"/>
      <c r="D23" s="4"/>
      <c r="E23" s="12"/>
      <c r="F23" s="12">
        <f>F19+F20+F21+F22</f>
        <v>263.77417550000001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263.77417550000001</v>
      </c>
      <c r="L23" s="23"/>
    </row>
    <row r="24" spans="1:12" ht="18" customHeight="1" x14ac:dyDescent="0.3">
      <c r="A24" s="26"/>
      <c r="B24" s="3"/>
      <c r="C24" s="54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5"/>
      <c r="D25" s="27"/>
      <c r="E25" s="28"/>
      <c r="F25" s="29">
        <f>F11+F17+F23</f>
        <v>30263.774175499999</v>
      </c>
      <c r="G25" s="29"/>
      <c r="H25" s="29">
        <f>H11+H17+H23</f>
        <v>5275.48351</v>
      </c>
      <c r="I25" s="29"/>
      <c r="J25" s="29">
        <f>J11+J17+J23</f>
        <v>0</v>
      </c>
      <c r="K25" s="29">
        <f>F25+H25+J25</f>
        <v>35539.257685500001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15" zoomScaleSheetLayoutView="115" workbookViewId="0">
      <selection activeCell="F13" sqref="F13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8" t="s">
        <v>30</v>
      </c>
      <c r="B1" s="69"/>
      <c r="C1" s="69"/>
      <c r="D1" s="69"/>
      <c r="E1" s="69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0" t="s">
        <v>34</v>
      </c>
      <c r="B3" s="70"/>
      <c r="C3" s="70"/>
      <c r="D3" s="70"/>
      <c r="E3" s="70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37</v>
      </c>
      <c r="B5" s="2" t="s">
        <v>38</v>
      </c>
      <c r="C5" s="36" t="s">
        <v>26</v>
      </c>
      <c r="D5" s="41">
        <v>30000</v>
      </c>
      <c r="E5" s="2" t="s">
        <v>39</v>
      </c>
    </row>
    <row r="6" spans="1:5" ht="18" customHeight="1" x14ac:dyDescent="0.3">
      <c r="A6" s="2"/>
      <c r="B6" s="2"/>
      <c r="C6" s="36"/>
      <c r="D6" s="41"/>
      <c r="E6" s="2"/>
    </row>
    <row r="7" spans="1:5" ht="18" customHeight="1" x14ac:dyDescent="0.3">
      <c r="A7" s="2"/>
      <c r="B7" s="2"/>
      <c r="C7" s="36"/>
      <c r="D7" s="41"/>
      <c r="E7" s="2"/>
    </row>
    <row r="8" spans="1:5" ht="18" customHeight="1" x14ac:dyDescent="0.3">
      <c r="A8" s="71" t="s">
        <v>35</v>
      </c>
      <c r="B8" s="71"/>
      <c r="C8" s="71"/>
      <c r="D8" s="71"/>
      <c r="E8" s="71"/>
    </row>
    <row r="9" spans="1:5" ht="18" customHeight="1" x14ac:dyDescent="0.3">
      <c r="A9" s="39" t="s">
        <v>25</v>
      </c>
      <c r="B9" s="2"/>
      <c r="C9" s="36"/>
      <c r="D9" s="41"/>
      <c r="E9" s="2"/>
    </row>
    <row r="10" spans="1:5" ht="18" customHeight="1" x14ac:dyDescent="0.3">
      <c r="A10" s="2" t="s">
        <v>31</v>
      </c>
      <c r="B10" s="2"/>
      <c r="C10" s="36" t="s">
        <v>33</v>
      </c>
      <c r="D10" s="41">
        <v>167926</v>
      </c>
      <c r="E10" s="50" t="s">
        <v>40</v>
      </c>
    </row>
    <row r="11" spans="1:5" ht="18" customHeight="1" x14ac:dyDescent="0.3">
      <c r="A11" s="2" t="s">
        <v>32</v>
      </c>
      <c r="B11" s="2"/>
      <c r="C11" s="36" t="s">
        <v>33</v>
      </c>
      <c r="D11" s="41">
        <v>138989</v>
      </c>
      <c r="E11" s="50" t="s">
        <v>40</v>
      </c>
    </row>
    <row r="12" spans="1:5" ht="17.100000000000001" customHeight="1" x14ac:dyDescent="0.3">
      <c r="A12" s="33"/>
      <c r="B12" s="33"/>
      <c r="C12" s="35"/>
      <c r="D12" s="34"/>
      <c r="E12" s="33"/>
    </row>
    <row r="13" spans="1:5" ht="17.100000000000001" customHeight="1" x14ac:dyDescent="0.3">
      <c r="A13" s="33"/>
      <c r="B13" s="33"/>
      <c r="C13" s="35"/>
      <c r="D13" s="34"/>
      <c r="E13" s="33"/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x14ac:dyDescent="0.3">
      <c r="A24" s="33"/>
      <c r="B24" s="33"/>
      <c r="C24" s="35"/>
      <c r="D24" s="34"/>
      <c r="E24" s="33"/>
    </row>
    <row r="25" spans="1:5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</sheetData>
  <mergeCells count="3">
    <mergeCell ref="A1:E1"/>
    <mergeCell ref="A3:E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카스토퍼509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2020-11-13T04:38:28Z</dcterms:modified>
</cp:coreProperties>
</file>