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 tabRatio="911"/>
  </bookViews>
  <sheets>
    <sheet name="카스토퍼501" sheetId="1" r:id="rId1"/>
    <sheet name="카스토퍼502" sheetId="10" r:id="rId2"/>
    <sheet name="카스토퍼503" sheetId="11" r:id="rId3"/>
    <sheet name="카스토퍼504" sheetId="13" r:id="rId4"/>
    <sheet name="카스토퍼505" sheetId="12" r:id="rId5"/>
    <sheet name="카스토퍼506" sheetId="14" r:id="rId6"/>
    <sheet name="카스토퍼507A형" sheetId="15" r:id="rId7"/>
    <sheet name="카스토퍼507B형" sheetId="23" r:id="rId8"/>
    <sheet name="카스토퍼508검정" sheetId="16" r:id="rId9"/>
    <sheet name="카스토퍼508노랑" sheetId="17" r:id="rId10"/>
    <sheet name="카스토퍼509" sheetId="18" r:id="rId11"/>
    <sheet name="카스토퍼510" sheetId="19" r:id="rId12"/>
    <sheet name="카스토퍼511" sheetId="20" r:id="rId13"/>
    <sheet name="카스토퍼512" sheetId="21" r:id="rId14"/>
    <sheet name="카스토퍼513" sheetId="22" r:id="rId15"/>
    <sheet name="물가시세표" sheetId="9" r:id="rId16"/>
  </sheets>
  <definedNames>
    <definedName name="_xlnm.Print_Area" localSheetId="15">물가시세표!$A$1:$E$23</definedName>
  </definedNames>
  <calcPr calcId="144525"/>
</workbook>
</file>

<file path=xl/calcChain.xml><?xml version="1.0" encoding="utf-8"?>
<calcChain xmlns="http://schemas.openxmlformats.org/spreadsheetml/2006/main">
  <c r="E7" i="1" l="1"/>
  <c r="E7" i="22"/>
  <c r="B7" i="22"/>
  <c r="A7" i="22"/>
  <c r="A2" i="22"/>
  <c r="E7" i="21"/>
  <c r="B7" i="21"/>
  <c r="A7" i="21"/>
  <c r="A2" i="21"/>
  <c r="E7" i="20"/>
  <c r="B7" i="20"/>
  <c r="A7" i="20"/>
  <c r="A2" i="20"/>
  <c r="E7" i="19"/>
  <c r="B7" i="19"/>
  <c r="A7" i="19"/>
  <c r="A2" i="19"/>
  <c r="E7" i="18"/>
  <c r="B7" i="18"/>
  <c r="A7" i="18"/>
  <c r="A2" i="18"/>
  <c r="E7" i="17"/>
  <c r="B7" i="17"/>
  <c r="A7" i="17"/>
  <c r="A2" i="17"/>
  <c r="E7" i="16"/>
  <c r="B7" i="16"/>
  <c r="A7" i="16"/>
  <c r="A2" i="16"/>
  <c r="E7" i="23"/>
  <c r="F7" i="23" s="1"/>
  <c r="B7" i="23"/>
  <c r="A7" i="23"/>
  <c r="A2" i="23"/>
  <c r="J23" i="23"/>
  <c r="H23" i="23"/>
  <c r="K22" i="23"/>
  <c r="K21" i="23"/>
  <c r="K20" i="23"/>
  <c r="J17" i="23"/>
  <c r="F17" i="23"/>
  <c r="K16" i="23"/>
  <c r="K15" i="23"/>
  <c r="L14" i="23"/>
  <c r="H14" i="23"/>
  <c r="K14" i="23" s="1"/>
  <c r="G14" i="23"/>
  <c r="L13" i="23"/>
  <c r="H13" i="23"/>
  <c r="H17" i="23" s="1"/>
  <c r="E19" i="23" s="1"/>
  <c r="F19" i="23" s="1"/>
  <c r="G13" i="23"/>
  <c r="J11" i="23"/>
  <c r="J25" i="23" s="1"/>
  <c r="H11" i="23"/>
  <c r="K10" i="23"/>
  <c r="K9" i="23"/>
  <c r="K8" i="23"/>
  <c r="L7" i="23"/>
  <c r="E7" i="15"/>
  <c r="B7" i="15"/>
  <c r="A7" i="15"/>
  <c r="A2" i="15"/>
  <c r="E7" i="14"/>
  <c r="B7" i="14"/>
  <c r="A2" i="14"/>
  <c r="A7" i="14"/>
  <c r="E7" i="12"/>
  <c r="B7" i="12"/>
  <c r="A7" i="12"/>
  <c r="A2" i="12"/>
  <c r="E7" i="13"/>
  <c r="B7" i="13"/>
  <c r="A7" i="13"/>
  <c r="A2" i="13"/>
  <c r="E7" i="11"/>
  <c r="B7" i="11"/>
  <c r="A7" i="11"/>
  <c r="A2" i="11"/>
  <c r="E7" i="10"/>
  <c r="B7" i="10"/>
  <c r="A7" i="10"/>
  <c r="A2" i="10"/>
  <c r="J23" i="22"/>
  <c r="H23" i="22"/>
  <c r="K22" i="22"/>
  <c r="K21" i="22"/>
  <c r="K20" i="22"/>
  <c r="J17" i="22"/>
  <c r="F17" i="22"/>
  <c r="K16" i="22"/>
  <c r="K15" i="22"/>
  <c r="L14" i="22"/>
  <c r="G14" i="22"/>
  <c r="H14" i="22" s="1"/>
  <c r="K14" i="22" s="1"/>
  <c r="L13" i="22"/>
  <c r="G13" i="22"/>
  <c r="H13" i="22" s="1"/>
  <c r="J11" i="22"/>
  <c r="J25" i="22" s="1"/>
  <c r="H11" i="22"/>
  <c r="K10" i="22"/>
  <c r="K9" i="22"/>
  <c r="K8" i="22"/>
  <c r="L7" i="22"/>
  <c r="F7" i="22"/>
  <c r="J23" i="21"/>
  <c r="H23" i="21"/>
  <c r="K22" i="21"/>
  <c r="K21" i="21"/>
  <c r="K20" i="21"/>
  <c r="J17" i="21"/>
  <c r="F17" i="21"/>
  <c r="K16" i="21"/>
  <c r="K15" i="21"/>
  <c r="L14" i="21"/>
  <c r="G14" i="21"/>
  <c r="H14" i="21" s="1"/>
  <c r="K14" i="21" s="1"/>
  <c r="L13" i="21"/>
  <c r="G13" i="21"/>
  <c r="H13" i="21" s="1"/>
  <c r="J11" i="21"/>
  <c r="J25" i="21" s="1"/>
  <c r="H11" i="21"/>
  <c r="K10" i="21"/>
  <c r="K9" i="21"/>
  <c r="K8" i="21"/>
  <c r="L7" i="21"/>
  <c r="F7" i="21"/>
  <c r="J23" i="20"/>
  <c r="H23" i="20"/>
  <c r="K22" i="20"/>
  <c r="K21" i="20"/>
  <c r="K20" i="20"/>
  <c r="J17" i="20"/>
  <c r="F17" i="20"/>
  <c r="K16" i="20"/>
  <c r="K15" i="20"/>
  <c r="L14" i="20"/>
  <c r="H14" i="20"/>
  <c r="K14" i="20" s="1"/>
  <c r="G14" i="20"/>
  <c r="L13" i="20"/>
  <c r="H13" i="20"/>
  <c r="H17" i="20" s="1"/>
  <c r="E19" i="20" s="1"/>
  <c r="F19" i="20" s="1"/>
  <c r="G13" i="20"/>
  <c r="J11" i="20"/>
  <c r="J25" i="20" s="1"/>
  <c r="H11" i="20"/>
  <c r="K10" i="20"/>
  <c r="K9" i="20"/>
  <c r="K8" i="20"/>
  <c r="L7" i="20"/>
  <c r="F7" i="20"/>
  <c r="J23" i="19"/>
  <c r="H23" i="19"/>
  <c r="K22" i="19"/>
  <c r="K21" i="19"/>
  <c r="K20" i="19"/>
  <c r="J17" i="19"/>
  <c r="F17" i="19"/>
  <c r="K16" i="19"/>
  <c r="K15" i="19"/>
  <c r="L14" i="19"/>
  <c r="G14" i="19"/>
  <c r="H14" i="19" s="1"/>
  <c r="K14" i="19" s="1"/>
  <c r="L13" i="19"/>
  <c r="G13" i="19"/>
  <c r="H13" i="19" s="1"/>
  <c r="J11" i="19"/>
  <c r="J25" i="19" s="1"/>
  <c r="H11" i="19"/>
  <c r="K10" i="19"/>
  <c r="K9" i="19"/>
  <c r="K8" i="19"/>
  <c r="L7" i="19"/>
  <c r="F7" i="19"/>
  <c r="J23" i="18"/>
  <c r="H23" i="18"/>
  <c r="K22" i="18"/>
  <c r="K21" i="18"/>
  <c r="K20" i="18"/>
  <c r="J17" i="18"/>
  <c r="F17" i="18"/>
  <c r="K16" i="18"/>
  <c r="K15" i="18"/>
  <c r="L14" i="18"/>
  <c r="G14" i="18"/>
  <c r="H14" i="18" s="1"/>
  <c r="K14" i="18" s="1"/>
  <c r="L13" i="18"/>
  <c r="G13" i="18"/>
  <c r="H13" i="18" s="1"/>
  <c r="J11" i="18"/>
  <c r="J25" i="18" s="1"/>
  <c r="H11" i="18"/>
  <c r="K10" i="18"/>
  <c r="K9" i="18"/>
  <c r="K8" i="18"/>
  <c r="L7" i="18"/>
  <c r="F7" i="18"/>
  <c r="J23" i="17"/>
  <c r="H23" i="17"/>
  <c r="K22" i="17"/>
  <c r="K21" i="17"/>
  <c r="K20" i="17"/>
  <c r="J17" i="17"/>
  <c r="F17" i="17"/>
  <c r="K16" i="17"/>
  <c r="K15" i="17"/>
  <c r="L14" i="17"/>
  <c r="G14" i="17"/>
  <c r="H14" i="17" s="1"/>
  <c r="K14" i="17" s="1"/>
  <c r="L13" i="17"/>
  <c r="G13" i="17"/>
  <c r="H13" i="17" s="1"/>
  <c r="J11" i="17"/>
  <c r="J25" i="17" s="1"/>
  <c r="H11" i="17"/>
  <c r="K10" i="17"/>
  <c r="K9" i="17"/>
  <c r="K8" i="17"/>
  <c r="L7" i="17"/>
  <c r="F7" i="17"/>
  <c r="J23" i="16"/>
  <c r="H23" i="16"/>
  <c r="K22" i="16"/>
  <c r="K21" i="16"/>
  <c r="K20" i="16"/>
  <c r="J17" i="16"/>
  <c r="F17" i="16"/>
  <c r="K16" i="16"/>
  <c r="K15" i="16"/>
  <c r="L14" i="16"/>
  <c r="G14" i="16"/>
  <c r="H14" i="16" s="1"/>
  <c r="K14" i="16" s="1"/>
  <c r="L13" i="16"/>
  <c r="G13" i="16"/>
  <c r="H13" i="16" s="1"/>
  <c r="J11" i="16"/>
  <c r="J25" i="16" s="1"/>
  <c r="H11" i="16"/>
  <c r="K10" i="16"/>
  <c r="K9" i="16"/>
  <c r="K8" i="16"/>
  <c r="L7" i="16"/>
  <c r="F7" i="16"/>
  <c r="J23" i="15"/>
  <c r="H23" i="15"/>
  <c r="K22" i="15"/>
  <c r="K21" i="15"/>
  <c r="K20" i="15"/>
  <c r="J17" i="15"/>
  <c r="F17" i="15"/>
  <c r="K16" i="15"/>
  <c r="K15" i="15"/>
  <c r="L14" i="15"/>
  <c r="G14" i="15"/>
  <c r="H14" i="15" s="1"/>
  <c r="K14" i="15" s="1"/>
  <c r="L13" i="15"/>
  <c r="G13" i="15"/>
  <c r="H13" i="15" s="1"/>
  <c r="J11" i="15"/>
  <c r="J25" i="15" s="1"/>
  <c r="H11" i="15"/>
  <c r="K10" i="15"/>
  <c r="K9" i="15"/>
  <c r="K8" i="15"/>
  <c r="L7" i="15"/>
  <c r="F7" i="15"/>
  <c r="J23" i="14"/>
  <c r="H23" i="14"/>
  <c r="K22" i="14"/>
  <c r="K21" i="14"/>
  <c r="K20" i="14"/>
  <c r="J17" i="14"/>
  <c r="F17" i="14"/>
  <c r="K16" i="14"/>
  <c r="K15" i="14"/>
  <c r="L14" i="14"/>
  <c r="H14" i="14"/>
  <c r="K14" i="14" s="1"/>
  <c r="G14" i="14"/>
  <c r="L13" i="14"/>
  <c r="H13" i="14"/>
  <c r="H17" i="14" s="1"/>
  <c r="E19" i="14" s="1"/>
  <c r="F19" i="14" s="1"/>
  <c r="G13" i="14"/>
  <c r="J11" i="14"/>
  <c r="J25" i="14" s="1"/>
  <c r="H11" i="14"/>
  <c r="K10" i="14"/>
  <c r="K9" i="14"/>
  <c r="K8" i="14"/>
  <c r="L7" i="14"/>
  <c r="F7" i="14"/>
  <c r="J23" i="13"/>
  <c r="H23" i="13"/>
  <c r="K22" i="13"/>
  <c r="K21" i="13"/>
  <c r="K20" i="13"/>
  <c r="J17" i="13"/>
  <c r="F17" i="13"/>
  <c r="K16" i="13"/>
  <c r="K15" i="13"/>
  <c r="L14" i="13"/>
  <c r="G14" i="13"/>
  <c r="H14" i="13" s="1"/>
  <c r="K14" i="13" s="1"/>
  <c r="L13" i="13"/>
  <c r="G13" i="13"/>
  <c r="H13" i="13" s="1"/>
  <c r="J11" i="13"/>
  <c r="J25" i="13" s="1"/>
  <c r="H11" i="13"/>
  <c r="K10" i="13"/>
  <c r="K9" i="13"/>
  <c r="K8" i="13"/>
  <c r="L7" i="13"/>
  <c r="F7" i="13"/>
  <c r="J23" i="12"/>
  <c r="H23" i="12"/>
  <c r="K22" i="12"/>
  <c r="K21" i="12"/>
  <c r="K20" i="12"/>
  <c r="J17" i="12"/>
  <c r="F17" i="12"/>
  <c r="K16" i="12"/>
  <c r="K15" i="12"/>
  <c r="L14" i="12"/>
  <c r="H14" i="12"/>
  <c r="K14" i="12" s="1"/>
  <c r="G14" i="12"/>
  <c r="L13" i="12"/>
  <c r="H13" i="12"/>
  <c r="H17" i="12" s="1"/>
  <c r="E19" i="12" s="1"/>
  <c r="F19" i="12" s="1"/>
  <c r="G13" i="12"/>
  <c r="J11" i="12"/>
  <c r="J25" i="12" s="1"/>
  <c r="H11" i="12"/>
  <c r="K10" i="12"/>
  <c r="K9" i="12"/>
  <c r="K8" i="12"/>
  <c r="L7" i="12"/>
  <c r="F7" i="12"/>
  <c r="J23" i="11"/>
  <c r="H23" i="11"/>
  <c r="K22" i="11"/>
  <c r="K21" i="11"/>
  <c r="K20" i="11"/>
  <c r="J17" i="11"/>
  <c r="F17" i="11"/>
  <c r="K16" i="11"/>
  <c r="K15" i="11"/>
  <c r="L14" i="11"/>
  <c r="H14" i="11"/>
  <c r="K14" i="11" s="1"/>
  <c r="G14" i="11"/>
  <c r="L13" i="11"/>
  <c r="H13" i="11"/>
  <c r="H17" i="11" s="1"/>
  <c r="E19" i="11" s="1"/>
  <c r="F19" i="11" s="1"/>
  <c r="G13" i="11"/>
  <c r="J11" i="11"/>
  <c r="J25" i="11" s="1"/>
  <c r="H11" i="11"/>
  <c r="K10" i="11"/>
  <c r="K9" i="11"/>
  <c r="K8" i="11"/>
  <c r="L7" i="11"/>
  <c r="F7" i="11"/>
  <c r="J23" i="10"/>
  <c r="H23" i="10"/>
  <c r="K22" i="10"/>
  <c r="K21" i="10"/>
  <c r="K20" i="10"/>
  <c r="J17" i="10"/>
  <c r="F17" i="10"/>
  <c r="K16" i="10"/>
  <c r="K15" i="10"/>
  <c r="L14" i="10"/>
  <c r="G14" i="10"/>
  <c r="H14" i="10" s="1"/>
  <c r="K14" i="10" s="1"/>
  <c r="L13" i="10"/>
  <c r="G13" i="10"/>
  <c r="H13" i="10" s="1"/>
  <c r="J11" i="10"/>
  <c r="J25" i="10" s="1"/>
  <c r="H11" i="10"/>
  <c r="K10" i="10"/>
  <c r="K9" i="10"/>
  <c r="K8" i="10"/>
  <c r="L7" i="10"/>
  <c r="F7" i="10"/>
  <c r="B7" i="1"/>
  <c r="F11" i="23" l="1"/>
  <c r="K7" i="23"/>
  <c r="K11" i="23" s="1"/>
  <c r="F23" i="23"/>
  <c r="K19" i="23"/>
  <c r="K23" i="23" s="1"/>
  <c r="H25" i="23"/>
  <c r="K13" i="23"/>
  <c r="K17" i="23" s="1"/>
  <c r="H17" i="22"/>
  <c r="E19" i="22" s="1"/>
  <c r="F19" i="22" s="1"/>
  <c r="K13" i="22"/>
  <c r="K17" i="22" s="1"/>
  <c r="K7" i="22"/>
  <c r="K11" i="22" s="1"/>
  <c r="F11" i="22"/>
  <c r="H17" i="21"/>
  <c r="E19" i="21" s="1"/>
  <c r="F19" i="21" s="1"/>
  <c r="K13" i="21"/>
  <c r="K17" i="21" s="1"/>
  <c r="K7" i="21"/>
  <c r="K11" i="21" s="1"/>
  <c r="F11" i="21"/>
  <c r="H25" i="21"/>
  <c r="K7" i="20"/>
  <c r="K11" i="20" s="1"/>
  <c r="F11" i="20"/>
  <c r="F23" i="20"/>
  <c r="K19" i="20"/>
  <c r="K23" i="20" s="1"/>
  <c r="H25" i="20"/>
  <c r="K13" i="20"/>
  <c r="K17" i="20" s="1"/>
  <c r="K13" i="19"/>
  <c r="K17" i="19" s="1"/>
  <c r="H17" i="19"/>
  <c r="E19" i="19" s="1"/>
  <c r="F19" i="19" s="1"/>
  <c r="F11" i="19"/>
  <c r="K7" i="19"/>
  <c r="K11" i="19" s="1"/>
  <c r="H17" i="18"/>
  <c r="E19" i="18" s="1"/>
  <c r="F19" i="18" s="1"/>
  <c r="K13" i="18"/>
  <c r="K17" i="18" s="1"/>
  <c r="K7" i="18"/>
  <c r="K11" i="18" s="1"/>
  <c r="F11" i="18"/>
  <c r="H25" i="18"/>
  <c r="K7" i="17"/>
  <c r="K11" i="17" s="1"/>
  <c r="F11" i="17"/>
  <c r="H17" i="17"/>
  <c r="E19" i="17" s="1"/>
  <c r="F19" i="17" s="1"/>
  <c r="K13" i="17"/>
  <c r="K17" i="17" s="1"/>
  <c r="K13" i="16"/>
  <c r="K17" i="16" s="1"/>
  <c r="H17" i="16"/>
  <c r="E19" i="16" s="1"/>
  <c r="F19" i="16" s="1"/>
  <c r="F11" i="16"/>
  <c r="K7" i="16"/>
  <c r="K11" i="16" s="1"/>
  <c r="F11" i="15"/>
  <c r="K7" i="15"/>
  <c r="K11" i="15" s="1"/>
  <c r="K13" i="15"/>
  <c r="K17" i="15" s="1"/>
  <c r="H17" i="15"/>
  <c r="E19" i="15" s="1"/>
  <c r="F19" i="15" s="1"/>
  <c r="F11" i="14"/>
  <c r="K7" i="14"/>
  <c r="K11" i="14" s="1"/>
  <c r="F23" i="14"/>
  <c r="K19" i="14"/>
  <c r="K23" i="14" s="1"/>
  <c r="H25" i="14"/>
  <c r="K13" i="14"/>
  <c r="K17" i="14" s="1"/>
  <c r="K7" i="13"/>
  <c r="K11" i="13" s="1"/>
  <c r="F11" i="13"/>
  <c r="H17" i="13"/>
  <c r="E19" i="13" s="1"/>
  <c r="F19" i="13" s="1"/>
  <c r="K13" i="13"/>
  <c r="K17" i="13" s="1"/>
  <c r="K7" i="12"/>
  <c r="K11" i="12" s="1"/>
  <c r="F11" i="12"/>
  <c r="F23" i="12"/>
  <c r="K19" i="12"/>
  <c r="K23" i="12" s="1"/>
  <c r="H25" i="12"/>
  <c r="K13" i="12"/>
  <c r="K17" i="12" s="1"/>
  <c r="F11" i="11"/>
  <c r="K7" i="11"/>
  <c r="K11" i="11" s="1"/>
  <c r="F23" i="11"/>
  <c r="K19" i="11"/>
  <c r="K23" i="11" s="1"/>
  <c r="H25" i="11"/>
  <c r="K13" i="11"/>
  <c r="K17" i="11" s="1"/>
  <c r="K13" i="10"/>
  <c r="K17" i="10" s="1"/>
  <c r="H17" i="10"/>
  <c r="E19" i="10" s="1"/>
  <c r="F19" i="10" s="1"/>
  <c r="F11" i="10"/>
  <c r="K7" i="10"/>
  <c r="K11" i="10" s="1"/>
  <c r="H25" i="10"/>
  <c r="L14" i="1"/>
  <c r="L13" i="1"/>
  <c r="F25" i="23" l="1"/>
  <c r="K25" i="23" s="1"/>
  <c r="F23" i="22"/>
  <c r="K19" i="22"/>
  <c r="K23" i="22" s="1"/>
  <c r="F25" i="22"/>
  <c r="K25" i="22" s="1"/>
  <c r="H25" i="22"/>
  <c r="F23" i="21"/>
  <c r="K19" i="21"/>
  <c r="K23" i="21" s="1"/>
  <c r="F25" i="21"/>
  <c r="K25" i="21" s="1"/>
  <c r="F25" i="20"/>
  <c r="K25" i="20" s="1"/>
  <c r="F23" i="19"/>
  <c r="F25" i="19" s="1"/>
  <c r="K25" i="19" s="1"/>
  <c r="K19" i="19"/>
  <c r="K23" i="19" s="1"/>
  <c r="H25" i="19"/>
  <c r="F25" i="18"/>
  <c r="K25" i="18" s="1"/>
  <c r="F23" i="18"/>
  <c r="K19" i="18"/>
  <c r="K23" i="18" s="1"/>
  <c r="F23" i="17"/>
  <c r="K19" i="17"/>
  <c r="K23" i="17" s="1"/>
  <c r="F25" i="17"/>
  <c r="H25" i="17"/>
  <c r="F23" i="16"/>
  <c r="F25" i="16" s="1"/>
  <c r="K25" i="16" s="1"/>
  <c r="K19" i="16"/>
  <c r="K23" i="16" s="1"/>
  <c r="H25" i="16"/>
  <c r="F23" i="15"/>
  <c r="F25" i="15" s="1"/>
  <c r="K25" i="15" s="1"/>
  <c r="K19" i="15"/>
  <c r="K23" i="15" s="1"/>
  <c r="H25" i="15"/>
  <c r="F25" i="14"/>
  <c r="K25" i="14" s="1"/>
  <c r="F23" i="13"/>
  <c r="K19" i="13"/>
  <c r="K23" i="13" s="1"/>
  <c r="F25" i="13"/>
  <c r="K25" i="13" s="1"/>
  <c r="H25" i="13"/>
  <c r="F25" i="12"/>
  <c r="K25" i="12" s="1"/>
  <c r="F25" i="11"/>
  <c r="K25" i="11" s="1"/>
  <c r="F25" i="10"/>
  <c r="K25" i="10" s="1"/>
  <c r="F23" i="10"/>
  <c r="K19" i="10"/>
  <c r="K23" i="10" s="1"/>
  <c r="L7" i="1"/>
  <c r="K25" i="17" l="1"/>
  <c r="G14" i="1"/>
  <c r="G13" i="1"/>
  <c r="F7" i="1" l="1"/>
  <c r="K7" i="1" s="1"/>
  <c r="K11" i="1" s="1"/>
  <c r="K22" i="1" l="1"/>
  <c r="K21" i="1"/>
  <c r="K20" i="1"/>
  <c r="H23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J23" i="1"/>
  <c r="J25" i="1" s="1"/>
  <c r="H25" i="1" l="1"/>
  <c r="E19" i="1"/>
  <c r="F19" i="1" s="1"/>
  <c r="F23" i="1" l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<sst xmlns="http://schemas.openxmlformats.org/spreadsheetml/2006/main" count="573" uniqueCount="61">
  <si>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</si>
  <si>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</si>
  <si>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</si>
  <si>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</si>
  <si>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</si>
  <si>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</si>
  <si>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</si>
  <si>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</si>
  <si>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</si>
  <si>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</si>
  <si>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</si>
  <si>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</si>
  <si>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</si>
  <si>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</si>
  <si>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</si>
  <si>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</si>
  <si>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</si>
  <si>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</si>
  <si>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</si>
  <si>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</si>
  <si>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</si>
  <si>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</si>
  <si>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</si>
  <si>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</si>
  <si>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</si>
  <si>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2.공사비</t>
    <phoneticPr fontId="1" type="noConversion"/>
  </si>
  <si>
    <t>ea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</si>
  <si>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</si>
  <si>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</si>
  <si>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</si>
  <si>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</si>
  <si>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</si>
  <si>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</si>
  <si>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</si>
  <si>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물가정보 2020년 1월 260p</t>
    <phoneticPr fontId="1" type="noConversion"/>
  </si>
  <si>
    <t>대한건설협회 2020년 상반기 시중노임단가</t>
    <phoneticPr fontId="1" type="noConversion"/>
  </si>
  <si>
    <t>카스토퍼 501</t>
    <phoneticPr fontId="1" type="noConversion"/>
  </si>
  <si>
    <t>L750 x W150 x H120</t>
    <phoneticPr fontId="1" type="noConversion"/>
  </si>
  <si>
    <t>카스토퍼501</t>
    <phoneticPr fontId="1" type="noConversion"/>
  </si>
  <si>
    <t>카스토퍼502</t>
    <phoneticPr fontId="1" type="noConversion"/>
  </si>
  <si>
    <t>카스토퍼503</t>
    <phoneticPr fontId="1" type="noConversion"/>
  </si>
  <si>
    <t>카스토퍼504</t>
    <phoneticPr fontId="1" type="noConversion"/>
  </si>
  <si>
    <t>카스토퍼505</t>
    <phoneticPr fontId="1" type="noConversion"/>
  </si>
  <si>
    <t>카스토퍼506</t>
    <phoneticPr fontId="1" type="noConversion"/>
  </si>
  <si>
    <t>카스토퍼507 A형</t>
    <phoneticPr fontId="1" type="noConversion"/>
  </si>
  <si>
    <t>카스토퍼507 B형</t>
    <phoneticPr fontId="1" type="noConversion"/>
  </si>
  <si>
    <t>카스토퍼508 검정</t>
    <phoneticPr fontId="1" type="noConversion"/>
  </si>
  <si>
    <t>카스토퍼509</t>
    <phoneticPr fontId="1" type="noConversion"/>
  </si>
  <si>
    <t>카스토퍼510</t>
    <phoneticPr fontId="1" type="noConversion"/>
  </si>
  <si>
    <t>카스토퍼511</t>
    <phoneticPr fontId="1" type="noConversion"/>
  </si>
  <si>
    <t>카스토퍼512</t>
    <phoneticPr fontId="1" type="noConversion"/>
  </si>
  <si>
    <t>카스토퍼513</t>
    <phoneticPr fontId="1" type="noConversion"/>
  </si>
  <si>
    <t>L1000 x W150 x H120</t>
    <phoneticPr fontId="1" type="noConversion"/>
  </si>
  <si>
    <t>L1000 x W150 x H80</t>
    <phoneticPr fontId="1" type="noConversion"/>
  </si>
  <si>
    <t>L1000 x W150 x H100</t>
    <phoneticPr fontId="1" type="noConversion"/>
  </si>
  <si>
    <t>L1000 x W200 x H180</t>
    <phoneticPr fontId="1" type="noConversion"/>
  </si>
  <si>
    <t>L1800 x W150 x H100</t>
    <phoneticPr fontId="1" type="noConversion"/>
  </si>
  <si>
    <t>카스토퍼508 노랑</t>
    <phoneticPr fontId="1" type="noConversion"/>
  </si>
  <si>
    <t>2020년 물가시세표</t>
    <phoneticPr fontId="1" type="noConversion"/>
  </si>
  <si>
    <t>2020년 시중노임단가</t>
    <phoneticPr fontId="1" type="noConversion"/>
  </si>
  <si>
    <t>종합적산정보 2020년 p.228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</si>
</sst>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6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20" fillId="0" borderId="1" xfId="0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Normal="100" zoomScaleSheetLayoutView="100" workbookViewId="0">
      <selection activeCell="A27" sqref="A27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 thickBot="1" x14ac:dyDescent="0.35">
      <c r="A2" s="63" t="s">
        <v>36</v>
      </c>
      <c r="B2" s="63"/>
      <c r="C2" s="7"/>
      <c r="D2" s="7"/>
      <c r="E2" s="9"/>
      <c r="F2" s="9"/>
      <c r="G2" s="9"/>
      <c r="H2" s="9"/>
      <c r="I2" s="9"/>
      <c r="J2" s="9"/>
      <c r="K2" s="9"/>
      <c r="L2" s="7"/>
    </row>
    <row r="3" spans="1:12" ht="18" customHeight="1" x14ac:dyDescent="0.3">
      <c r="A3" s="56" t="s">
        <v>0</v>
      </c>
      <c r="B3" s="58" t="s">
        <v>1</v>
      </c>
      <c r="C3" s="58" t="s">
        <v>3</v>
      </c>
      <c r="D3" s="58" t="s">
        <v>2</v>
      </c>
      <c r="E3" s="60" t="s">
        <v>20</v>
      </c>
      <c r="F3" s="60"/>
      <c r="G3" s="60"/>
      <c r="H3" s="60"/>
      <c r="I3" s="60"/>
      <c r="J3" s="60"/>
      <c r="K3" s="60"/>
      <c r="L3" s="61" t="s">
        <v>9</v>
      </c>
    </row>
    <row r="4" spans="1:12" ht="18" customHeight="1" x14ac:dyDescent="0.3">
      <c r="A4" s="57"/>
      <c r="B4" s="59"/>
      <c r="C4" s="59"/>
      <c r="D4" s="59"/>
      <c r="E4" s="53" t="s">
        <v>4</v>
      </c>
      <c r="F4" s="53"/>
      <c r="G4" s="53" t="s">
        <v>7</v>
      </c>
      <c r="H4" s="53"/>
      <c r="I4" s="53" t="s">
        <v>8</v>
      </c>
      <c r="J4" s="53"/>
      <c r="K4" s="53" t="s">
        <v>21</v>
      </c>
      <c r="L4" s="62"/>
    </row>
    <row r="5" spans="1:12" ht="18" customHeight="1" x14ac:dyDescent="0.3">
      <c r="A5" s="57"/>
      <c r="B5" s="59"/>
      <c r="C5" s="59"/>
      <c r="D5" s="59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53"/>
      <c r="L5" s="62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">
        <v>36</v>
      </c>
      <c r="B7" s="2" t="str">
        <f>물가시세표!B5</f>
        <v>L750 x W150 x H120</v>
      </c>
      <c r="C7" s="2" t="s">
        <v>10</v>
      </c>
      <c r="D7" s="2">
        <v>1</v>
      </c>
      <c r="E7" s="10">
        <f>물가시세표!D5</f>
        <v>45000</v>
      </c>
      <c r="F7" s="10">
        <f>E7*D7</f>
        <v>45000</v>
      </c>
      <c r="G7" s="10"/>
      <c r="H7" s="10"/>
      <c r="I7" s="10"/>
      <c r="J7" s="10"/>
      <c r="K7" s="10">
        <f>F7+J7+H7</f>
        <v>45000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45000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45000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9"/>
    </row>
    <row r="13" spans="1:12" ht="18" customHeight="1" x14ac:dyDescent="0.3">
      <c r="A13" s="19" t="s">
        <v>18</v>
      </c>
      <c r="B13" s="2"/>
      <c r="C13" s="2" t="s">
        <v>16</v>
      </c>
      <c r="D13" s="2">
        <v>2.222E-2</v>
      </c>
      <c r="E13" s="10"/>
      <c r="F13" s="10"/>
      <c r="G13" s="10">
        <f>물가시세표!D22</f>
        <v>166063</v>
      </c>
      <c r="H13" s="10">
        <f>G13*D13</f>
        <v>3689.91986</v>
      </c>
      <c r="I13" s="10"/>
      <c r="J13" s="10"/>
      <c r="K13" s="10">
        <f>F13+H13+J13</f>
        <v>3689.91986</v>
      </c>
      <c r="L13" s="48" t="str">
        <f>물가시세표!E22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1.111E-2</v>
      </c>
      <c r="E14" s="10"/>
      <c r="F14" s="10"/>
      <c r="G14" s="10">
        <f>물가시세표!D23</f>
        <v>138290</v>
      </c>
      <c r="H14" s="10">
        <f>G14*D14</f>
        <v>1536.4019000000001</v>
      </c>
      <c r="I14" s="10"/>
      <c r="J14" s="10"/>
      <c r="K14" s="10">
        <f>F14+H14+J14</f>
        <v>1536.4019000000001</v>
      </c>
      <c r="L14" s="48" t="str">
        <f>물가시세표!E22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0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5226.3217599999998</v>
      </c>
      <c r="I17" s="12"/>
      <c r="J17" s="12">
        <f>J13+J14+J15+J16</f>
        <v>0</v>
      </c>
      <c r="K17" s="12">
        <f>K13+K14+K15+K16</f>
        <v>5226.3217599999998</v>
      </c>
      <c r="L17" s="51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5226.3217599999998</v>
      </c>
      <c r="F19" s="10">
        <f>E19*0.05</f>
        <v>261.31608799999998</v>
      </c>
      <c r="G19" s="10"/>
      <c r="H19" s="10"/>
      <c r="I19" s="10"/>
      <c r="J19" s="10"/>
      <c r="K19" s="10">
        <f>F19+H19+J19</f>
        <v>261.31608799999998</v>
      </c>
      <c r="L19" s="18" t="s">
        <v>60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261.31608799999998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261.31608799999998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45261.316088</v>
      </c>
      <c r="G25" s="29"/>
      <c r="H25" s="29">
        <f>H11+H17+H23</f>
        <v>5226.3217599999998</v>
      </c>
      <c r="I25" s="29"/>
      <c r="J25" s="29">
        <f>J11+J17+J23</f>
        <v>0</v>
      </c>
      <c r="K25" s="29">
        <f>F25+H25+J25</f>
        <v>50487.637847999998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N15" sqref="N15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 thickBot="1" x14ac:dyDescent="0.35">
      <c r="A2" s="63" t="str">
        <f>물가시세표!A14</f>
        <v>카스토퍼508 노랑</v>
      </c>
      <c r="B2" s="63"/>
      <c r="C2" s="46"/>
      <c r="D2" s="46"/>
      <c r="E2" s="9"/>
      <c r="F2" s="9"/>
      <c r="G2" s="9"/>
      <c r="H2" s="9"/>
      <c r="I2" s="9"/>
      <c r="J2" s="9"/>
      <c r="K2" s="9"/>
      <c r="L2" s="46"/>
    </row>
    <row r="3" spans="1:12" ht="18" customHeight="1" x14ac:dyDescent="0.3">
      <c r="A3" s="56" t="s">
        <v>0</v>
      </c>
      <c r="B3" s="58" t="s">
        <v>1</v>
      </c>
      <c r="C3" s="58" t="s">
        <v>3</v>
      </c>
      <c r="D3" s="58" t="s">
        <v>2</v>
      </c>
      <c r="E3" s="60" t="s">
        <v>20</v>
      </c>
      <c r="F3" s="60"/>
      <c r="G3" s="60"/>
      <c r="H3" s="60"/>
      <c r="I3" s="60"/>
      <c r="J3" s="60"/>
      <c r="K3" s="60"/>
      <c r="L3" s="61" t="s">
        <v>9</v>
      </c>
    </row>
    <row r="4" spans="1:12" ht="18" customHeight="1" x14ac:dyDescent="0.3">
      <c r="A4" s="57"/>
      <c r="B4" s="59"/>
      <c r="C4" s="59"/>
      <c r="D4" s="59"/>
      <c r="E4" s="53" t="s">
        <v>4</v>
      </c>
      <c r="F4" s="53"/>
      <c r="G4" s="53" t="s">
        <v>7</v>
      </c>
      <c r="H4" s="53"/>
      <c r="I4" s="53" t="s">
        <v>8</v>
      </c>
      <c r="J4" s="53"/>
      <c r="K4" s="53" t="s">
        <v>21</v>
      </c>
      <c r="L4" s="62"/>
    </row>
    <row r="5" spans="1:12" ht="18" customHeight="1" x14ac:dyDescent="0.3">
      <c r="A5" s="57"/>
      <c r="B5" s="59"/>
      <c r="C5" s="59"/>
      <c r="D5" s="59"/>
      <c r="E5" s="45" t="s">
        <v>5</v>
      </c>
      <c r="F5" s="45" t="s">
        <v>6</v>
      </c>
      <c r="G5" s="45" t="s">
        <v>5</v>
      </c>
      <c r="H5" s="45" t="s">
        <v>6</v>
      </c>
      <c r="I5" s="45" t="s">
        <v>5</v>
      </c>
      <c r="J5" s="45" t="s">
        <v>6</v>
      </c>
      <c r="K5" s="53"/>
      <c r="L5" s="62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물가시세표!A14</f>
        <v>카스토퍼508 노랑</v>
      </c>
      <c r="B7" s="52" t="str">
        <f>물가시세표!B14</f>
        <v>L1000 x W200 x H180</v>
      </c>
      <c r="C7" s="2" t="s">
        <v>10</v>
      </c>
      <c r="D7" s="2">
        <v>1</v>
      </c>
      <c r="E7" s="10">
        <f>물가시세표!D14</f>
        <v>135000</v>
      </c>
      <c r="F7" s="10">
        <f>E7*D7</f>
        <v>135000</v>
      </c>
      <c r="G7" s="10"/>
      <c r="H7" s="10"/>
      <c r="I7" s="10"/>
      <c r="J7" s="10"/>
      <c r="K7" s="10">
        <f>F7+J7+H7</f>
        <v>135000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135000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135000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9"/>
    </row>
    <row r="13" spans="1:12" ht="18" customHeight="1" x14ac:dyDescent="0.3">
      <c r="A13" s="19" t="s">
        <v>18</v>
      </c>
      <c r="B13" s="2"/>
      <c r="C13" s="2" t="s">
        <v>16</v>
      </c>
      <c r="D13" s="2">
        <v>2.222E-2</v>
      </c>
      <c r="E13" s="10"/>
      <c r="F13" s="10"/>
      <c r="G13" s="10">
        <f>물가시세표!D22</f>
        <v>166063</v>
      </c>
      <c r="H13" s="10">
        <f>G13*D13</f>
        <v>3689.91986</v>
      </c>
      <c r="I13" s="10"/>
      <c r="J13" s="10"/>
      <c r="K13" s="10">
        <f>F13+H13+J13</f>
        <v>3689.91986</v>
      </c>
      <c r="L13" s="48" t="str">
        <f>물가시세표!E22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1.111E-2</v>
      </c>
      <c r="E14" s="10"/>
      <c r="F14" s="10"/>
      <c r="G14" s="10">
        <f>물가시세표!D23</f>
        <v>138290</v>
      </c>
      <c r="H14" s="10">
        <f>G14*D14</f>
        <v>1536.4019000000001</v>
      </c>
      <c r="I14" s="10"/>
      <c r="J14" s="10"/>
      <c r="K14" s="10">
        <f>F14+H14+J14</f>
        <v>1536.4019000000001</v>
      </c>
      <c r="L14" s="48" t="str">
        <f>물가시세표!E22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0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5226.3217599999998</v>
      </c>
      <c r="I17" s="12"/>
      <c r="J17" s="12">
        <f>J13+J14+J15+J16</f>
        <v>0</v>
      </c>
      <c r="K17" s="12">
        <f>K13+K14+K15+K16</f>
        <v>5226.3217599999998</v>
      </c>
      <c r="L17" s="51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5226.3217599999998</v>
      </c>
      <c r="F19" s="10">
        <f>E19*0.05</f>
        <v>261.31608799999998</v>
      </c>
      <c r="G19" s="10"/>
      <c r="H19" s="10"/>
      <c r="I19" s="10"/>
      <c r="J19" s="10"/>
      <c r="K19" s="10">
        <f>F19+H19+J19</f>
        <v>261.31608799999998</v>
      </c>
      <c r="L19" s="18" t="s">
        <v>60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261.31608799999998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261.31608799999998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135261.31608799999</v>
      </c>
      <c r="G25" s="29"/>
      <c r="H25" s="29">
        <f>H11+H17+H23</f>
        <v>5226.3217599999998</v>
      </c>
      <c r="I25" s="29"/>
      <c r="J25" s="29">
        <f>J11+J17+J23</f>
        <v>0</v>
      </c>
      <c r="K25" s="29">
        <f>F25+H25+J25</f>
        <v>140487.63784799998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N13" sqref="N13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 thickBot="1" x14ac:dyDescent="0.35">
      <c r="A2" s="63" t="str">
        <f>물가시세표!A15</f>
        <v>카스토퍼509</v>
      </c>
      <c r="B2" s="63"/>
      <c r="C2" s="46"/>
      <c r="D2" s="46"/>
      <c r="E2" s="9"/>
      <c r="F2" s="9"/>
      <c r="G2" s="9"/>
      <c r="H2" s="9"/>
      <c r="I2" s="9"/>
      <c r="J2" s="9"/>
      <c r="K2" s="9"/>
      <c r="L2" s="46"/>
    </row>
    <row r="3" spans="1:12" ht="18" customHeight="1" x14ac:dyDescent="0.3">
      <c r="A3" s="56" t="s">
        <v>0</v>
      </c>
      <c r="B3" s="58" t="s">
        <v>1</v>
      </c>
      <c r="C3" s="58" t="s">
        <v>3</v>
      </c>
      <c r="D3" s="58" t="s">
        <v>2</v>
      </c>
      <c r="E3" s="60" t="s">
        <v>20</v>
      </c>
      <c r="F3" s="60"/>
      <c r="G3" s="60"/>
      <c r="H3" s="60"/>
      <c r="I3" s="60"/>
      <c r="J3" s="60"/>
      <c r="K3" s="60"/>
      <c r="L3" s="61" t="s">
        <v>9</v>
      </c>
    </row>
    <row r="4" spans="1:12" ht="18" customHeight="1" x14ac:dyDescent="0.3">
      <c r="A4" s="57"/>
      <c r="B4" s="59"/>
      <c r="C4" s="59"/>
      <c r="D4" s="59"/>
      <c r="E4" s="53" t="s">
        <v>4</v>
      </c>
      <c r="F4" s="53"/>
      <c r="G4" s="53" t="s">
        <v>7</v>
      </c>
      <c r="H4" s="53"/>
      <c r="I4" s="53" t="s">
        <v>8</v>
      </c>
      <c r="J4" s="53"/>
      <c r="K4" s="53" t="s">
        <v>21</v>
      </c>
      <c r="L4" s="62"/>
    </row>
    <row r="5" spans="1:12" ht="18" customHeight="1" x14ac:dyDescent="0.3">
      <c r="A5" s="57"/>
      <c r="B5" s="59"/>
      <c r="C5" s="59"/>
      <c r="D5" s="59"/>
      <c r="E5" s="45" t="s">
        <v>5</v>
      </c>
      <c r="F5" s="45" t="s">
        <v>6</v>
      </c>
      <c r="G5" s="45" t="s">
        <v>5</v>
      </c>
      <c r="H5" s="45" t="s">
        <v>6</v>
      </c>
      <c r="I5" s="45" t="s">
        <v>5</v>
      </c>
      <c r="J5" s="45" t="s">
        <v>6</v>
      </c>
      <c r="K5" s="53"/>
      <c r="L5" s="62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물가시세표!A15</f>
        <v>카스토퍼509</v>
      </c>
      <c r="B7" s="2" t="str">
        <f>물가시세표!B15</f>
        <v>L750 x W150 x H120</v>
      </c>
      <c r="C7" s="2" t="s">
        <v>10</v>
      </c>
      <c r="D7" s="2">
        <v>1</v>
      </c>
      <c r="E7" s="10">
        <f>물가시세표!D15</f>
        <v>27000</v>
      </c>
      <c r="F7" s="10">
        <f>E7*D7</f>
        <v>27000</v>
      </c>
      <c r="G7" s="10"/>
      <c r="H7" s="10"/>
      <c r="I7" s="10"/>
      <c r="J7" s="10"/>
      <c r="K7" s="10">
        <f>F7+J7+H7</f>
        <v>27000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27000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27000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9"/>
    </row>
    <row r="13" spans="1:12" ht="18" customHeight="1" x14ac:dyDescent="0.3">
      <c r="A13" s="19" t="s">
        <v>18</v>
      </c>
      <c r="B13" s="2"/>
      <c r="C13" s="2" t="s">
        <v>16</v>
      </c>
      <c r="D13" s="2">
        <v>2.222E-2</v>
      </c>
      <c r="E13" s="10"/>
      <c r="F13" s="10"/>
      <c r="G13" s="10">
        <f>물가시세표!D22</f>
        <v>166063</v>
      </c>
      <c r="H13" s="10">
        <f>G13*D13</f>
        <v>3689.91986</v>
      </c>
      <c r="I13" s="10"/>
      <c r="J13" s="10"/>
      <c r="K13" s="10">
        <f>F13+H13+J13</f>
        <v>3689.91986</v>
      </c>
      <c r="L13" s="48" t="str">
        <f>물가시세표!E22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1.111E-2</v>
      </c>
      <c r="E14" s="10"/>
      <c r="F14" s="10"/>
      <c r="G14" s="10">
        <f>물가시세표!D23</f>
        <v>138290</v>
      </c>
      <c r="H14" s="10">
        <f>G14*D14</f>
        <v>1536.4019000000001</v>
      </c>
      <c r="I14" s="10"/>
      <c r="J14" s="10"/>
      <c r="K14" s="10">
        <f>F14+H14+J14</f>
        <v>1536.4019000000001</v>
      </c>
      <c r="L14" s="48" t="str">
        <f>물가시세표!E22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0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5226.3217599999998</v>
      </c>
      <c r="I17" s="12"/>
      <c r="J17" s="12">
        <f>J13+J14+J15+J16</f>
        <v>0</v>
      </c>
      <c r="K17" s="12">
        <f>K13+K14+K15+K16</f>
        <v>5226.3217599999998</v>
      </c>
      <c r="L17" s="51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5226.3217599999998</v>
      </c>
      <c r="F19" s="10">
        <f>E19*0.05</f>
        <v>261.31608799999998</v>
      </c>
      <c r="G19" s="10"/>
      <c r="H19" s="10"/>
      <c r="I19" s="10"/>
      <c r="J19" s="10"/>
      <c r="K19" s="10">
        <f>F19+H19+J19</f>
        <v>261.31608799999998</v>
      </c>
      <c r="L19" s="18" t="s">
        <v>60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261.31608799999998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261.31608799999998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27261.316088</v>
      </c>
      <c r="G25" s="29"/>
      <c r="H25" s="29">
        <f>H11+H17+H23</f>
        <v>5226.3217599999998</v>
      </c>
      <c r="I25" s="29"/>
      <c r="J25" s="29">
        <f>J11+J17+J23</f>
        <v>0</v>
      </c>
      <c r="K25" s="29">
        <f>F25+H25+J25</f>
        <v>32487.637847999998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N12" sqref="N12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 thickBot="1" x14ac:dyDescent="0.35">
      <c r="A2" s="63" t="str">
        <f>물가시세표!A16</f>
        <v>카스토퍼510</v>
      </c>
      <c r="B2" s="63"/>
      <c r="C2" s="46"/>
      <c r="D2" s="46"/>
      <c r="E2" s="9"/>
      <c r="F2" s="9"/>
      <c r="G2" s="9"/>
      <c r="H2" s="9"/>
      <c r="I2" s="9"/>
      <c r="J2" s="9"/>
      <c r="K2" s="9"/>
      <c r="L2" s="46"/>
    </row>
    <row r="3" spans="1:12" ht="18" customHeight="1" x14ac:dyDescent="0.3">
      <c r="A3" s="56" t="s">
        <v>0</v>
      </c>
      <c r="B3" s="58" t="s">
        <v>1</v>
      </c>
      <c r="C3" s="58" t="s">
        <v>3</v>
      </c>
      <c r="D3" s="58" t="s">
        <v>2</v>
      </c>
      <c r="E3" s="60" t="s">
        <v>20</v>
      </c>
      <c r="F3" s="60"/>
      <c r="G3" s="60"/>
      <c r="H3" s="60"/>
      <c r="I3" s="60"/>
      <c r="J3" s="60"/>
      <c r="K3" s="60"/>
      <c r="L3" s="61" t="s">
        <v>9</v>
      </c>
    </row>
    <row r="4" spans="1:12" ht="18" customHeight="1" x14ac:dyDescent="0.3">
      <c r="A4" s="57"/>
      <c r="B4" s="59"/>
      <c r="C4" s="59"/>
      <c r="D4" s="59"/>
      <c r="E4" s="53" t="s">
        <v>4</v>
      </c>
      <c r="F4" s="53"/>
      <c r="G4" s="53" t="s">
        <v>7</v>
      </c>
      <c r="H4" s="53"/>
      <c r="I4" s="53" t="s">
        <v>8</v>
      </c>
      <c r="J4" s="53"/>
      <c r="K4" s="53" t="s">
        <v>21</v>
      </c>
      <c r="L4" s="62"/>
    </row>
    <row r="5" spans="1:12" ht="18" customHeight="1" x14ac:dyDescent="0.3">
      <c r="A5" s="57"/>
      <c r="B5" s="59"/>
      <c r="C5" s="59"/>
      <c r="D5" s="59"/>
      <c r="E5" s="45" t="s">
        <v>5</v>
      </c>
      <c r="F5" s="45" t="s">
        <v>6</v>
      </c>
      <c r="G5" s="45" t="s">
        <v>5</v>
      </c>
      <c r="H5" s="45" t="s">
        <v>6</v>
      </c>
      <c r="I5" s="45" t="s">
        <v>5</v>
      </c>
      <c r="J5" s="45" t="s">
        <v>6</v>
      </c>
      <c r="K5" s="53"/>
      <c r="L5" s="62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물가시세표!A16</f>
        <v>카스토퍼510</v>
      </c>
      <c r="B7" s="2" t="str">
        <f>물가시세표!B16</f>
        <v>L750 x W150 x H120</v>
      </c>
      <c r="C7" s="2" t="s">
        <v>10</v>
      </c>
      <c r="D7" s="2">
        <v>1</v>
      </c>
      <c r="E7" s="10">
        <f>물가시세표!D16</f>
        <v>15000</v>
      </c>
      <c r="F7" s="10">
        <f>E7*D7</f>
        <v>15000</v>
      </c>
      <c r="G7" s="10"/>
      <c r="H7" s="10"/>
      <c r="I7" s="10"/>
      <c r="J7" s="10"/>
      <c r="K7" s="10">
        <f>F7+J7+H7</f>
        <v>15000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15000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15000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9"/>
    </row>
    <row r="13" spans="1:12" ht="18" customHeight="1" x14ac:dyDescent="0.3">
      <c r="A13" s="19" t="s">
        <v>18</v>
      </c>
      <c r="B13" s="2"/>
      <c r="C13" s="2" t="s">
        <v>16</v>
      </c>
      <c r="D13" s="2">
        <v>2.222E-2</v>
      </c>
      <c r="E13" s="10"/>
      <c r="F13" s="10"/>
      <c r="G13" s="10">
        <f>물가시세표!D22</f>
        <v>166063</v>
      </c>
      <c r="H13" s="10">
        <f>G13*D13</f>
        <v>3689.91986</v>
      </c>
      <c r="I13" s="10"/>
      <c r="J13" s="10"/>
      <c r="K13" s="10">
        <f>F13+H13+J13</f>
        <v>3689.91986</v>
      </c>
      <c r="L13" s="48" t="str">
        <f>물가시세표!E22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1.111E-2</v>
      </c>
      <c r="E14" s="10"/>
      <c r="F14" s="10"/>
      <c r="G14" s="10">
        <f>물가시세표!D23</f>
        <v>138290</v>
      </c>
      <c r="H14" s="10">
        <f>G14*D14</f>
        <v>1536.4019000000001</v>
      </c>
      <c r="I14" s="10"/>
      <c r="J14" s="10"/>
      <c r="K14" s="10">
        <f>F14+H14+J14</f>
        <v>1536.4019000000001</v>
      </c>
      <c r="L14" s="48" t="str">
        <f>물가시세표!E22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0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5226.3217599999998</v>
      </c>
      <c r="I17" s="12"/>
      <c r="J17" s="12">
        <f>J13+J14+J15+J16</f>
        <v>0</v>
      </c>
      <c r="K17" s="12">
        <f>K13+K14+K15+K16</f>
        <v>5226.3217599999998</v>
      </c>
      <c r="L17" s="51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5226.3217599999998</v>
      </c>
      <c r="F19" s="10">
        <f>E19*0.05</f>
        <v>261.31608799999998</v>
      </c>
      <c r="G19" s="10"/>
      <c r="H19" s="10"/>
      <c r="I19" s="10"/>
      <c r="J19" s="10"/>
      <c r="K19" s="10">
        <f>F19+H19+J19</f>
        <v>261.31608799999998</v>
      </c>
      <c r="L19" s="18" t="s">
        <v>60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261.31608799999998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261.31608799999998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15261.316088</v>
      </c>
      <c r="G25" s="29"/>
      <c r="H25" s="29">
        <f>H11+H17+H23</f>
        <v>5226.3217599999998</v>
      </c>
      <c r="I25" s="29"/>
      <c r="J25" s="29">
        <f>J11+J17+J23</f>
        <v>0</v>
      </c>
      <c r="K25" s="29">
        <f>F25+H25+J25</f>
        <v>20487.637847999998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O14" sqref="O14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 thickBot="1" x14ac:dyDescent="0.35">
      <c r="A2" s="63" t="str">
        <f>물가시세표!A17</f>
        <v>카스토퍼511</v>
      </c>
      <c r="B2" s="63"/>
      <c r="C2" s="46"/>
      <c r="D2" s="46"/>
      <c r="E2" s="9"/>
      <c r="F2" s="9"/>
      <c r="G2" s="9"/>
      <c r="H2" s="9"/>
      <c r="I2" s="9"/>
      <c r="J2" s="9"/>
      <c r="K2" s="9"/>
      <c r="L2" s="46"/>
    </row>
    <row r="3" spans="1:12" ht="18" customHeight="1" x14ac:dyDescent="0.3">
      <c r="A3" s="56" t="s">
        <v>0</v>
      </c>
      <c r="B3" s="58" t="s">
        <v>1</v>
      </c>
      <c r="C3" s="58" t="s">
        <v>3</v>
      </c>
      <c r="D3" s="58" t="s">
        <v>2</v>
      </c>
      <c r="E3" s="60" t="s">
        <v>20</v>
      </c>
      <c r="F3" s="60"/>
      <c r="G3" s="60"/>
      <c r="H3" s="60"/>
      <c r="I3" s="60"/>
      <c r="J3" s="60"/>
      <c r="K3" s="60"/>
      <c r="L3" s="61" t="s">
        <v>9</v>
      </c>
    </row>
    <row r="4" spans="1:12" ht="18" customHeight="1" x14ac:dyDescent="0.3">
      <c r="A4" s="57"/>
      <c r="B4" s="59"/>
      <c r="C4" s="59"/>
      <c r="D4" s="59"/>
      <c r="E4" s="53" t="s">
        <v>4</v>
      </c>
      <c r="F4" s="53"/>
      <c r="G4" s="53" t="s">
        <v>7</v>
      </c>
      <c r="H4" s="53"/>
      <c r="I4" s="53" t="s">
        <v>8</v>
      </c>
      <c r="J4" s="53"/>
      <c r="K4" s="53" t="s">
        <v>21</v>
      </c>
      <c r="L4" s="62"/>
    </row>
    <row r="5" spans="1:12" ht="18" customHeight="1" x14ac:dyDescent="0.3">
      <c r="A5" s="57"/>
      <c r="B5" s="59"/>
      <c r="C5" s="59"/>
      <c r="D5" s="59"/>
      <c r="E5" s="45" t="s">
        <v>5</v>
      </c>
      <c r="F5" s="45" t="s">
        <v>6</v>
      </c>
      <c r="G5" s="45" t="s">
        <v>5</v>
      </c>
      <c r="H5" s="45" t="s">
        <v>6</v>
      </c>
      <c r="I5" s="45" t="s">
        <v>5</v>
      </c>
      <c r="J5" s="45" t="s">
        <v>6</v>
      </c>
      <c r="K5" s="53"/>
      <c r="L5" s="62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물가시세표!A17</f>
        <v>카스토퍼511</v>
      </c>
      <c r="B7" s="2" t="str">
        <f>물가시세표!B17</f>
        <v>L750 x W150 x H120</v>
      </c>
      <c r="C7" s="2" t="s">
        <v>10</v>
      </c>
      <c r="D7" s="2">
        <v>1</v>
      </c>
      <c r="E7" s="10">
        <f>물가시세표!D17</f>
        <v>25500</v>
      </c>
      <c r="F7" s="10">
        <f>E7*D7</f>
        <v>25500</v>
      </c>
      <c r="G7" s="10"/>
      <c r="H7" s="10"/>
      <c r="I7" s="10"/>
      <c r="J7" s="10"/>
      <c r="K7" s="10">
        <f>F7+J7+H7</f>
        <v>25500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25500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25500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9"/>
    </row>
    <row r="13" spans="1:12" ht="18" customHeight="1" x14ac:dyDescent="0.3">
      <c r="A13" s="19" t="s">
        <v>18</v>
      </c>
      <c r="B13" s="2"/>
      <c r="C13" s="2" t="s">
        <v>16</v>
      </c>
      <c r="D13" s="2">
        <v>2.222E-2</v>
      </c>
      <c r="E13" s="10"/>
      <c r="F13" s="10"/>
      <c r="G13" s="10">
        <f>물가시세표!D22</f>
        <v>166063</v>
      </c>
      <c r="H13" s="10">
        <f>G13*D13</f>
        <v>3689.91986</v>
      </c>
      <c r="I13" s="10"/>
      <c r="J13" s="10"/>
      <c r="K13" s="10">
        <f>F13+H13+J13</f>
        <v>3689.91986</v>
      </c>
      <c r="L13" s="48" t="str">
        <f>물가시세표!E22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1.111E-2</v>
      </c>
      <c r="E14" s="10"/>
      <c r="F14" s="10"/>
      <c r="G14" s="10">
        <f>물가시세표!D23</f>
        <v>138290</v>
      </c>
      <c r="H14" s="10">
        <f>G14*D14</f>
        <v>1536.4019000000001</v>
      </c>
      <c r="I14" s="10"/>
      <c r="J14" s="10"/>
      <c r="K14" s="10">
        <f>F14+H14+J14</f>
        <v>1536.4019000000001</v>
      </c>
      <c r="L14" s="48" t="str">
        <f>물가시세표!E22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0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5226.3217599999998</v>
      </c>
      <c r="I17" s="12"/>
      <c r="J17" s="12">
        <f>J13+J14+J15+J16</f>
        <v>0</v>
      </c>
      <c r="K17" s="12">
        <f>K13+K14+K15+K16</f>
        <v>5226.3217599999998</v>
      </c>
      <c r="L17" s="51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5226.3217599999998</v>
      </c>
      <c r="F19" s="10">
        <f>E19*0.05</f>
        <v>261.31608799999998</v>
      </c>
      <c r="G19" s="10"/>
      <c r="H19" s="10"/>
      <c r="I19" s="10"/>
      <c r="J19" s="10"/>
      <c r="K19" s="10">
        <f>F19+H19+J19</f>
        <v>261.31608799999998</v>
      </c>
      <c r="L19" s="18" t="s">
        <v>60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261.31608799999998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261.31608799999998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25761.316088</v>
      </c>
      <c r="G25" s="29"/>
      <c r="H25" s="29">
        <f>H11+H17+H23</f>
        <v>5226.3217599999998</v>
      </c>
      <c r="I25" s="29"/>
      <c r="J25" s="29">
        <f>J11+J17+J23</f>
        <v>0</v>
      </c>
      <c r="K25" s="29">
        <f>F25+H25+J25</f>
        <v>30987.637847999998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N12" sqref="N12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 thickBot="1" x14ac:dyDescent="0.35">
      <c r="A2" s="63" t="str">
        <f>물가시세표!A18</f>
        <v>카스토퍼512</v>
      </c>
      <c r="B2" s="63"/>
      <c r="C2" s="46"/>
      <c r="D2" s="46"/>
      <c r="E2" s="9"/>
      <c r="F2" s="9"/>
      <c r="G2" s="9"/>
      <c r="H2" s="9"/>
      <c r="I2" s="9"/>
      <c r="J2" s="9"/>
      <c r="K2" s="9"/>
      <c r="L2" s="46"/>
    </row>
    <row r="3" spans="1:12" ht="18" customHeight="1" x14ac:dyDescent="0.3">
      <c r="A3" s="56" t="s">
        <v>0</v>
      </c>
      <c r="B3" s="58" t="s">
        <v>1</v>
      </c>
      <c r="C3" s="58" t="s">
        <v>3</v>
      </c>
      <c r="D3" s="58" t="s">
        <v>2</v>
      </c>
      <c r="E3" s="60" t="s">
        <v>20</v>
      </c>
      <c r="F3" s="60"/>
      <c r="G3" s="60"/>
      <c r="H3" s="60"/>
      <c r="I3" s="60"/>
      <c r="J3" s="60"/>
      <c r="K3" s="60"/>
      <c r="L3" s="61" t="s">
        <v>9</v>
      </c>
    </row>
    <row r="4" spans="1:12" ht="18" customHeight="1" x14ac:dyDescent="0.3">
      <c r="A4" s="57"/>
      <c r="B4" s="59"/>
      <c r="C4" s="59"/>
      <c r="D4" s="59"/>
      <c r="E4" s="53" t="s">
        <v>4</v>
      </c>
      <c r="F4" s="53"/>
      <c r="G4" s="53" t="s">
        <v>7</v>
      </c>
      <c r="H4" s="53"/>
      <c r="I4" s="53" t="s">
        <v>8</v>
      </c>
      <c r="J4" s="53"/>
      <c r="K4" s="53" t="s">
        <v>21</v>
      </c>
      <c r="L4" s="62"/>
    </row>
    <row r="5" spans="1:12" ht="18" customHeight="1" x14ac:dyDescent="0.3">
      <c r="A5" s="57"/>
      <c r="B5" s="59"/>
      <c r="C5" s="59"/>
      <c r="D5" s="59"/>
      <c r="E5" s="45" t="s">
        <v>5</v>
      </c>
      <c r="F5" s="45" t="s">
        <v>6</v>
      </c>
      <c r="G5" s="45" t="s">
        <v>5</v>
      </c>
      <c r="H5" s="45" t="s">
        <v>6</v>
      </c>
      <c r="I5" s="45" t="s">
        <v>5</v>
      </c>
      <c r="J5" s="45" t="s">
        <v>6</v>
      </c>
      <c r="K5" s="53"/>
      <c r="L5" s="62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물가시세표!A18</f>
        <v>카스토퍼512</v>
      </c>
      <c r="B7" s="52" t="str">
        <f>물가시세표!B18</f>
        <v>L1800 x W150 x H100</v>
      </c>
      <c r="C7" s="2" t="s">
        <v>10</v>
      </c>
      <c r="D7" s="2">
        <v>1</v>
      </c>
      <c r="E7" s="10">
        <f>물가시세표!D18</f>
        <v>120000</v>
      </c>
      <c r="F7" s="10">
        <f>E7*D7</f>
        <v>120000</v>
      </c>
      <c r="G7" s="10"/>
      <c r="H7" s="10"/>
      <c r="I7" s="10"/>
      <c r="J7" s="10"/>
      <c r="K7" s="10">
        <f>F7+J7+H7</f>
        <v>120000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120000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120000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9"/>
    </row>
    <row r="13" spans="1:12" ht="18" customHeight="1" x14ac:dyDescent="0.3">
      <c r="A13" s="19" t="s">
        <v>18</v>
      </c>
      <c r="B13" s="2"/>
      <c r="C13" s="2" t="s">
        <v>16</v>
      </c>
      <c r="D13" s="2">
        <v>2.222E-2</v>
      </c>
      <c r="E13" s="10"/>
      <c r="F13" s="10"/>
      <c r="G13" s="10">
        <f>물가시세표!D22</f>
        <v>166063</v>
      </c>
      <c r="H13" s="10">
        <f>G13*D13</f>
        <v>3689.91986</v>
      </c>
      <c r="I13" s="10"/>
      <c r="J13" s="10"/>
      <c r="K13" s="10">
        <f>F13+H13+J13</f>
        <v>3689.91986</v>
      </c>
      <c r="L13" s="48" t="str">
        <f>물가시세표!E22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1.111E-2</v>
      </c>
      <c r="E14" s="10"/>
      <c r="F14" s="10"/>
      <c r="G14" s="10">
        <f>물가시세표!D23</f>
        <v>138290</v>
      </c>
      <c r="H14" s="10">
        <f>G14*D14</f>
        <v>1536.4019000000001</v>
      </c>
      <c r="I14" s="10"/>
      <c r="J14" s="10"/>
      <c r="K14" s="10">
        <f>F14+H14+J14</f>
        <v>1536.4019000000001</v>
      </c>
      <c r="L14" s="48" t="str">
        <f>물가시세표!E22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0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5226.3217599999998</v>
      </c>
      <c r="I17" s="12"/>
      <c r="J17" s="12">
        <f>J13+J14+J15+J16</f>
        <v>0</v>
      </c>
      <c r="K17" s="12">
        <f>K13+K14+K15+K16</f>
        <v>5226.3217599999998</v>
      </c>
      <c r="L17" s="51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5226.3217599999998</v>
      </c>
      <c r="F19" s="10">
        <f>E19*0.05</f>
        <v>261.31608799999998</v>
      </c>
      <c r="G19" s="10"/>
      <c r="H19" s="10"/>
      <c r="I19" s="10"/>
      <c r="J19" s="10"/>
      <c r="K19" s="10">
        <f>F19+H19+J19</f>
        <v>261.31608799999998</v>
      </c>
      <c r="L19" s="18" t="s">
        <v>60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261.31608799999998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261.31608799999998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120261.31608800001</v>
      </c>
      <c r="G25" s="29"/>
      <c r="H25" s="29">
        <f>H11+H17+H23</f>
        <v>5226.3217599999998</v>
      </c>
      <c r="I25" s="29"/>
      <c r="J25" s="29">
        <f>J11+J17+J23</f>
        <v>0</v>
      </c>
      <c r="K25" s="29">
        <f>F25+H25+J25</f>
        <v>125487.63784800001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N11" sqref="N11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 thickBot="1" x14ac:dyDescent="0.35">
      <c r="A2" s="63" t="str">
        <f>물가시세표!A19</f>
        <v>카스토퍼513</v>
      </c>
      <c r="B2" s="63"/>
      <c r="C2" s="46"/>
      <c r="D2" s="46"/>
      <c r="E2" s="9"/>
      <c r="F2" s="9"/>
      <c r="G2" s="9"/>
      <c r="H2" s="9"/>
      <c r="I2" s="9"/>
      <c r="J2" s="9"/>
      <c r="K2" s="9"/>
      <c r="L2" s="46"/>
    </row>
    <row r="3" spans="1:12" ht="18" customHeight="1" x14ac:dyDescent="0.3">
      <c r="A3" s="56" t="s">
        <v>0</v>
      </c>
      <c r="B3" s="58" t="s">
        <v>1</v>
      </c>
      <c r="C3" s="58" t="s">
        <v>3</v>
      </c>
      <c r="D3" s="58" t="s">
        <v>2</v>
      </c>
      <c r="E3" s="60" t="s">
        <v>20</v>
      </c>
      <c r="F3" s="60"/>
      <c r="G3" s="60"/>
      <c r="H3" s="60"/>
      <c r="I3" s="60"/>
      <c r="J3" s="60"/>
      <c r="K3" s="60"/>
      <c r="L3" s="61" t="s">
        <v>9</v>
      </c>
    </row>
    <row r="4" spans="1:12" ht="18" customHeight="1" x14ac:dyDescent="0.3">
      <c r="A4" s="57"/>
      <c r="B4" s="59"/>
      <c r="C4" s="59"/>
      <c r="D4" s="59"/>
      <c r="E4" s="53" t="s">
        <v>4</v>
      </c>
      <c r="F4" s="53"/>
      <c r="G4" s="53" t="s">
        <v>7</v>
      </c>
      <c r="H4" s="53"/>
      <c r="I4" s="53" t="s">
        <v>8</v>
      </c>
      <c r="J4" s="53"/>
      <c r="K4" s="53" t="s">
        <v>21</v>
      </c>
      <c r="L4" s="62"/>
    </row>
    <row r="5" spans="1:12" ht="18" customHeight="1" x14ac:dyDescent="0.3">
      <c r="A5" s="57"/>
      <c r="B5" s="59"/>
      <c r="C5" s="59"/>
      <c r="D5" s="59"/>
      <c r="E5" s="45" t="s">
        <v>5</v>
      </c>
      <c r="F5" s="45" t="s">
        <v>6</v>
      </c>
      <c r="G5" s="45" t="s">
        <v>5</v>
      </c>
      <c r="H5" s="45" t="s">
        <v>6</v>
      </c>
      <c r="I5" s="45" t="s">
        <v>5</v>
      </c>
      <c r="J5" s="45" t="s">
        <v>6</v>
      </c>
      <c r="K5" s="53"/>
      <c r="L5" s="62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물가시세표!A19</f>
        <v>카스토퍼513</v>
      </c>
      <c r="B7" s="2" t="str">
        <f>물가시세표!B19</f>
        <v>L750 x W150 x H120</v>
      </c>
      <c r="C7" s="2" t="s">
        <v>10</v>
      </c>
      <c r="D7" s="2">
        <v>1</v>
      </c>
      <c r="E7" s="10">
        <f>물가시세표!D19</f>
        <v>25500</v>
      </c>
      <c r="F7" s="10">
        <f>E7*D7</f>
        <v>25500</v>
      </c>
      <c r="G7" s="10"/>
      <c r="H7" s="10"/>
      <c r="I7" s="10"/>
      <c r="J7" s="10"/>
      <c r="K7" s="10">
        <f>F7+J7+H7</f>
        <v>25500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25500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25500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9"/>
    </row>
    <row r="13" spans="1:12" ht="18" customHeight="1" x14ac:dyDescent="0.3">
      <c r="A13" s="19" t="s">
        <v>18</v>
      </c>
      <c r="B13" s="2"/>
      <c r="C13" s="2" t="s">
        <v>16</v>
      </c>
      <c r="D13" s="2">
        <v>2.222E-2</v>
      </c>
      <c r="E13" s="10"/>
      <c r="F13" s="10"/>
      <c r="G13" s="10">
        <f>물가시세표!D22</f>
        <v>166063</v>
      </c>
      <c r="H13" s="10">
        <f>G13*D13</f>
        <v>3689.91986</v>
      </c>
      <c r="I13" s="10"/>
      <c r="J13" s="10"/>
      <c r="K13" s="10">
        <f>F13+H13+J13</f>
        <v>3689.91986</v>
      </c>
      <c r="L13" s="48" t="str">
        <f>물가시세표!E22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1.111E-2</v>
      </c>
      <c r="E14" s="10"/>
      <c r="F14" s="10"/>
      <c r="G14" s="10">
        <f>물가시세표!D23</f>
        <v>138290</v>
      </c>
      <c r="H14" s="10">
        <f>G14*D14</f>
        <v>1536.4019000000001</v>
      </c>
      <c r="I14" s="10"/>
      <c r="J14" s="10"/>
      <c r="K14" s="10">
        <f>F14+H14+J14</f>
        <v>1536.4019000000001</v>
      </c>
      <c r="L14" s="48" t="str">
        <f>물가시세표!E22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0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5226.3217599999998</v>
      </c>
      <c r="I17" s="12"/>
      <c r="J17" s="12">
        <f>J13+J14+J15+J16</f>
        <v>0</v>
      </c>
      <c r="K17" s="12">
        <f>K13+K14+K15+K16</f>
        <v>5226.3217599999998</v>
      </c>
      <c r="L17" s="51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5226.3217599999998</v>
      </c>
      <c r="F19" s="10">
        <f>E19*0.05</f>
        <v>261.31608799999998</v>
      </c>
      <c r="G19" s="10"/>
      <c r="H19" s="10"/>
      <c r="I19" s="10"/>
      <c r="J19" s="10"/>
      <c r="K19" s="10">
        <f>F19+H19+J19</f>
        <v>261.31608799999998</v>
      </c>
      <c r="L19" s="18" t="s">
        <v>60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261.31608799999998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261.31608799999998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25761.316088</v>
      </c>
      <c r="G25" s="29"/>
      <c r="H25" s="29">
        <f>H11+H17+H23</f>
        <v>5226.3217599999998</v>
      </c>
      <c r="I25" s="29"/>
      <c r="J25" s="29">
        <f>J11+J17+J23</f>
        <v>0</v>
      </c>
      <c r="K25" s="29">
        <f>F25+H25+J25</f>
        <v>30987.637847999998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BreakPreview" zoomScale="115" zoomScaleNormal="115" zoomScaleSheetLayoutView="115" workbookViewId="0">
      <selection activeCell="H11" sqref="H11"/>
    </sheetView>
  </sheetViews>
  <sheetFormatPr defaultRowHeight="16.5" x14ac:dyDescent="0.3"/>
  <cols>
    <col min="1" max="1" width="33.5" customWidth="1"/>
    <col min="2" max="2" width="23.75" customWidth="1"/>
    <col min="3" max="3" width="7.625" style="32" customWidth="1"/>
    <col min="4" max="4" width="23.875" style="31" customWidth="1"/>
    <col min="5" max="5" width="29.25" customWidth="1"/>
  </cols>
  <sheetData>
    <row r="1" spans="1:5" ht="39" customHeight="1" x14ac:dyDescent="0.3">
      <c r="A1" s="64" t="s">
        <v>30</v>
      </c>
      <c r="B1" s="65"/>
      <c r="C1" s="65"/>
      <c r="D1" s="65"/>
      <c r="E1" s="65"/>
    </row>
    <row r="2" spans="1:5" ht="34.5" customHeight="1" x14ac:dyDescent="0.3">
      <c r="A2" s="42" t="s">
        <v>29</v>
      </c>
      <c r="B2" s="43" t="s">
        <v>1</v>
      </c>
      <c r="C2" s="43" t="s">
        <v>28</v>
      </c>
      <c r="D2" s="44" t="s">
        <v>27</v>
      </c>
      <c r="E2" s="43" t="s">
        <v>9</v>
      </c>
    </row>
    <row r="3" spans="1:5" ht="18" customHeight="1" x14ac:dyDescent="0.3">
      <c r="A3" s="66" t="s">
        <v>58</v>
      </c>
      <c r="B3" s="66"/>
      <c r="C3" s="66"/>
      <c r="D3" s="66"/>
      <c r="E3" s="66"/>
    </row>
    <row r="4" spans="1:5" ht="18" customHeight="1" x14ac:dyDescent="0.3">
      <c r="A4" s="38" t="s">
        <v>14</v>
      </c>
      <c r="B4" s="37"/>
      <c r="C4" s="37"/>
      <c r="D4" s="40"/>
      <c r="E4" s="37"/>
    </row>
    <row r="5" spans="1:5" ht="18" customHeight="1" x14ac:dyDescent="0.3">
      <c r="A5" s="2" t="s">
        <v>38</v>
      </c>
      <c r="B5" s="2" t="s">
        <v>37</v>
      </c>
      <c r="C5" s="36" t="s">
        <v>26</v>
      </c>
      <c r="D5" s="41">
        <v>45000</v>
      </c>
      <c r="E5" s="2" t="s">
        <v>34</v>
      </c>
    </row>
    <row r="6" spans="1:5" ht="18" customHeight="1" x14ac:dyDescent="0.3">
      <c r="A6" s="2" t="s">
        <v>39</v>
      </c>
      <c r="B6" s="2" t="s">
        <v>37</v>
      </c>
      <c r="C6" s="36" t="s">
        <v>26</v>
      </c>
      <c r="D6" s="41">
        <v>25500</v>
      </c>
      <c r="E6" s="2" t="s">
        <v>34</v>
      </c>
    </row>
    <row r="7" spans="1:5" ht="18" customHeight="1" x14ac:dyDescent="0.3">
      <c r="A7" s="2" t="s">
        <v>40</v>
      </c>
      <c r="B7" s="2" t="s">
        <v>37</v>
      </c>
      <c r="C7" s="36" t="s">
        <v>26</v>
      </c>
      <c r="D7" s="41">
        <v>25500</v>
      </c>
      <c r="E7" s="2" t="s">
        <v>34</v>
      </c>
    </row>
    <row r="8" spans="1:5" ht="18" customHeight="1" x14ac:dyDescent="0.3">
      <c r="A8" s="2" t="s">
        <v>41</v>
      </c>
      <c r="B8" s="2" t="s">
        <v>37</v>
      </c>
      <c r="C8" s="36" t="s">
        <v>26</v>
      </c>
      <c r="D8" s="41">
        <v>13500</v>
      </c>
      <c r="E8" s="2" t="s">
        <v>34</v>
      </c>
    </row>
    <row r="9" spans="1:5" ht="18" customHeight="1" x14ac:dyDescent="0.3">
      <c r="A9" s="2" t="s">
        <v>42</v>
      </c>
      <c r="B9" s="2" t="s">
        <v>37</v>
      </c>
      <c r="C9" s="36" t="s">
        <v>26</v>
      </c>
      <c r="D9" s="41">
        <v>15600</v>
      </c>
      <c r="E9" s="2" t="s">
        <v>34</v>
      </c>
    </row>
    <row r="10" spans="1:5" ht="18" customHeight="1" x14ac:dyDescent="0.3">
      <c r="A10" s="2" t="s">
        <v>43</v>
      </c>
      <c r="B10" s="2" t="s">
        <v>52</v>
      </c>
      <c r="C10" s="47" t="s">
        <v>26</v>
      </c>
      <c r="D10" s="41">
        <v>54000</v>
      </c>
      <c r="E10" s="2" t="s">
        <v>34</v>
      </c>
    </row>
    <row r="11" spans="1:5" ht="18" customHeight="1" x14ac:dyDescent="0.3">
      <c r="A11" s="2" t="s">
        <v>44</v>
      </c>
      <c r="B11" s="2" t="s">
        <v>53</v>
      </c>
      <c r="C11" s="47" t="s">
        <v>26</v>
      </c>
      <c r="D11" s="41">
        <v>54000</v>
      </c>
      <c r="E11" s="2" t="s">
        <v>34</v>
      </c>
    </row>
    <row r="12" spans="1:5" ht="18" customHeight="1" x14ac:dyDescent="0.3">
      <c r="A12" s="2" t="s">
        <v>45</v>
      </c>
      <c r="B12" s="2" t="s">
        <v>54</v>
      </c>
      <c r="C12" s="47" t="s">
        <v>26</v>
      </c>
      <c r="D12" s="41">
        <v>57000</v>
      </c>
      <c r="E12" s="2" t="s">
        <v>34</v>
      </c>
    </row>
    <row r="13" spans="1:5" ht="18" customHeight="1" x14ac:dyDescent="0.3">
      <c r="A13" s="2" t="s">
        <v>46</v>
      </c>
      <c r="B13" s="2" t="s">
        <v>55</v>
      </c>
      <c r="C13" s="47" t="s">
        <v>26</v>
      </c>
      <c r="D13" s="41">
        <v>105000</v>
      </c>
      <c r="E13" s="2" t="s">
        <v>34</v>
      </c>
    </row>
    <row r="14" spans="1:5" ht="18" customHeight="1" x14ac:dyDescent="0.3">
      <c r="A14" s="2" t="s">
        <v>57</v>
      </c>
      <c r="B14" s="2" t="s">
        <v>55</v>
      </c>
      <c r="C14" s="47" t="s">
        <v>26</v>
      </c>
      <c r="D14" s="41">
        <v>135000</v>
      </c>
      <c r="E14" s="2" t="s">
        <v>34</v>
      </c>
    </row>
    <row r="15" spans="1:5" ht="18" customHeight="1" x14ac:dyDescent="0.3">
      <c r="A15" s="2" t="s">
        <v>47</v>
      </c>
      <c r="B15" s="2" t="s">
        <v>37</v>
      </c>
      <c r="C15" s="47" t="s">
        <v>26</v>
      </c>
      <c r="D15" s="41">
        <v>27000</v>
      </c>
      <c r="E15" s="2" t="s">
        <v>34</v>
      </c>
    </row>
    <row r="16" spans="1:5" ht="18" customHeight="1" x14ac:dyDescent="0.3">
      <c r="A16" s="2" t="s">
        <v>48</v>
      </c>
      <c r="B16" s="2" t="s">
        <v>37</v>
      </c>
      <c r="C16" s="47" t="s">
        <v>26</v>
      </c>
      <c r="D16" s="41">
        <v>15000</v>
      </c>
      <c r="E16" s="2" t="s">
        <v>34</v>
      </c>
    </row>
    <row r="17" spans="1:5" ht="18" customHeight="1" x14ac:dyDescent="0.3">
      <c r="A17" s="2" t="s">
        <v>49</v>
      </c>
      <c r="B17" s="2" t="s">
        <v>37</v>
      </c>
      <c r="C17" s="47" t="s">
        <v>26</v>
      </c>
      <c r="D17" s="41">
        <v>25500</v>
      </c>
      <c r="E17" s="2" t="s">
        <v>34</v>
      </c>
    </row>
    <row r="18" spans="1:5" ht="18" customHeight="1" x14ac:dyDescent="0.3">
      <c r="A18" s="2" t="s">
        <v>50</v>
      </c>
      <c r="B18" s="2" t="s">
        <v>56</v>
      </c>
      <c r="C18" s="47" t="s">
        <v>26</v>
      </c>
      <c r="D18" s="41">
        <v>120000</v>
      </c>
      <c r="E18" s="2" t="s">
        <v>34</v>
      </c>
    </row>
    <row r="19" spans="1:5" ht="18" customHeight="1" x14ac:dyDescent="0.3">
      <c r="A19" s="2" t="s">
        <v>51</v>
      </c>
      <c r="B19" s="2" t="s">
        <v>37</v>
      </c>
      <c r="C19" s="47" t="s">
        <v>26</v>
      </c>
      <c r="D19" s="41">
        <v>25500</v>
      </c>
      <c r="E19" s="2" t="s">
        <v>34</v>
      </c>
    </row>
    <row r="20" spans="1:5" ht="18" customHeight="1" x14ac:dyDescent="0.3">
      <c r="A20" s="67" t="s">
        <v>59</v>
      </c>
      <c r="B20" s="67"/>
      <c r="C20" s="67"/>
      <c r="D20" s="67"/>
      <c r="E20" s="67"/>
    </row>
    <row r="21" spans="1:5" ht="18" customHeight="1" x14ac:dyDescent="0.3">
      <c r="A21" s="39" t="s">
        <v>25</v>
      </c>
      <c r="B21" s="2"/>
      <c r="C21" s="36"/>
      <c r="D21" s="41"/>
      <c r="E21" s="2"/>
    </row>
    <row r="22" spans="1:5" ht="18" customHeight="1" x14ac:dyDescent="0.3">
      <c r="A22" s="2" t="s">
        <v>31</v>
      </c>
      <c r="B22" s="2"/>
      <c r="C22" s="36" t="s">
        <v>33</v>
      </c>
      <c r="D22" s="41">
        <v>166063</v>
      </c>
      <c r="E22" s="52" t="s">
        <v>35</v>
      </c>
    </row>
    <row r="23" spans="1:5" ht="18" customHeight="1" x14ac:dyDescent="0.3">
      <c r="A23" s="2" t="s">
        <v>32</v>
      </c>
      <c r="B23" s="2"/>
      <c r="C23" s="36" t="s">
        <v>33</v>
      </c>
      <c r="D23" s="41">
        <v>138290</v>
      </c>
      <c r="E23" s="52" t="s">
        <v>35</v>
      </c>
    </row>
    <row r="24" spans="1:5" ht="17.100000000000001" customHeight="1" x14ac:dyDescent="0.3">
      <c r="A24" s="33"/>
      <c r="B24" s="33"/>
      <c r="C24" s="35"/>
      <c r="D24" s="34"/>
      <c r="E24" s="33"/>
    </row>
    <row r="25" spans="1:5" ht="17.100000000000001" customHeight="1" x14ac:dyDescent="0.3">
      <c r="A25" s="33"/>
      <c r="B25" s="33"/>
      <c r="C25" s="35"/>
      <c r="D25" s="34"/>
      <c r="E25" s="33"/>
    </row>
    <row r="26" spans="1:5" ht="17.100000000000001" customHeight="1" x14ac:dyDescent="0.3">
      <c r="A26" s="33"/>
      <c r="B26" s="33"/>
      <c r="C26" s="35"/>
      <c r="D26" s="34"/>
      <c r="E26" s="33"/>
    </row>
    <row r="27" spans="1:5" ht="17.100000000000001" customHeight="1" x14ac:dyDescent="0.3">
      <c r="A27" s="33"/>
      <c r="B27" s="33"/>
      <c r="C27" s="35"/>
      <c r="D27" s="34"/>
      <c r="E27" s="33"/>
    </row>
    <row r="28" spans="1:5" ht="17.100000000000001" customHeight="1" x14ac:dyDescent="0.3">
      <c r="A28" s="33"/>
      <c r="B28" s="33"/>
      <c r="C28" s="35"/>
      <c r="D28" s="34"/>
      <c r="E28" s="33"/>
    </row>
    <row r="29" spans="1:5" ht="17.100000000000001" customHeight="1" x14ac:dyDescent="0.3">
      <c r="A29" s="33"/>
      <c r="B29" s="33"/>
      <c r="C29" s="35"/>
      <c r="D29" s="34"/>
      <c r="E29" s="33"/>
    </row>
    <row r="30" spans="1:5" ht="17.100000000000001" customHeight="1" x14ac:dyDescent="0.3">
      <c r="A30" s="33"/>
      <c r="B30" s="33"/>
      <c r="C30" s="35"/>
      <c r="D30" s="34"/>
      <c r="E30" s="33"/>
    </row>
    <row r="31" spans="1:5" ht="17.100000000000001" customHeight="1" x14ac:dyDescent="0.3">
      <c r="A31" s="33"/>
      <c r="B31" s="33"/>
      <c r="C31" s="35"/>
      <c r="D31" s="34"/>
      <c r="E31" s="33"/>
    </row>
    <row r="32" spans="1:5" ht="17.100000000000001" customHeight="1" x14ac:dyDescent="0.3">
      <c r="A32" s="33"/>
      <c r="B32" s="33"/>
      <c r="C32" s="35"/>
      <c r="D32" s="34"/>
      <c r="E32" s="33"/>
    </row>
    <row r="33" spans="1:5" ht="17.100000000000001" customHeight="1" x14ac:dyDescent="0.3">
      <c r="A33" s="33"/>
      <c r="B33" s="33"/>
      <c r="C33" s="35"/>
      <c r="D33" s="34"/>
      <c r="E33" s="33"/>
    </row>
    <row r="34" spans="1:5" ht="17.100000000000001" customHeight="1" x14ac:dyDescent="0.3">
      <c r="A34" s="33"/>
      <c r="B34" s="33"/>
      <c r="C34" s="35"/>
      <c r="D34" s="34"/>
      <c r="E34" s="33"/>
    </row>
    <row r="35" spans="1:5" ht="17.100000000000001" customHeight="1" x14ac:dyDescent="0.3">
      <c r="A35" s="33"/>
      <c r="B35" s="33"/>
      <c r="C35" s="35"/>
      <c r="D35" s="34"/>
      <c r="E35" s="33"/>
    </row>
    <row r="36" spans="1:5" x14ac:dyDescent="0.3">
      <c r="A36" s="33"/>
      <c r="B36" s="33"/>
      <c r="C36" s="35"/>
      <c r="D36" s="34"/>
      <c r="E36" s="33"/>
    </row>
    <row r="37" spans="1:5" x14ac:dyDescent="0.3">
      <c r="A37" s="33"/>
      <c r="B37" s="33"/>
      <c r="C37" s="35"/>
      <c r="D37" s="34"/>
      <c r="E37" s="33"/>
    </row>
    <row r="38" spans="1:5" x14ac:dyDescent="0.3">
      <c r="A38" s="33"/>
      <c r="B38" s="33"/>
      <c r="C38" s="35"/>
      <c r="D38" s="34"/>
      <c r="E38" s="33"/>
    </row>
  </sheetData>
  <mergeCells count="3">
    <mergeCell ref="A1:E1"/>
    <mergeCell ref="A3:E3"/>
    <mergeCell ref="A20:E20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 thickBot="1" x14ac:dyDescent="0.35">
      <c r="A2" s="63" t="str">
        <f>물가시세표!A6</f>
        <v>카스토퍼502</v>
      </c>
      <c r="B2" s="63"/>
      <c r="C2" s="46"/>
      <c r="D2" s="46"/>
      <c r="E2" s="9"/>
      <c r="F2" s="9"/>
      <c r="G2" s="9"/>
      <c r="H2" s="9"/>
      <c r="I2" s="9"/>
      <c r="J2" s="9"/>
      <c r="K2" s="9"/>
      <c r="L2" s="46"/>
    </row>
    <row r="3" spans="1:12" ht="18" customHeight="1" x14ac:dyDescent="0.3">
      <c r="A3" s="56" t="s">
        <v>0</v>
      </c>
      <c r="B3" s="58" t="s">
        <v>1</v>
      </c>
      <c r="C3" s="58" t="s">
        <v>3</v>
      </c>
      <c r="D3" s="58" t="s">
        <v>2</v>
      </c>
      <c r="E3" s="60" t="s">
        <v>20</v>
      </c>
      <c r="F3" s="60"/>
      <c r="G3" s="60"/>
      <c r="H3" s="60"/>
      <c r="I3" s="60"/>
      <c r="J3" s="60"/>
      <c r="K3" s="60"/>
      <c r="L3" s="61" t="s">
        <v>9</v>
      </c>
    </row>
    <row r="4" spans="1:12" ht="18" customHeight="1" x14ac:dyDescent="0.3">
      <c r="A4" s="57"/>
      <c r="B4" s="59"/>
      <c r="C4" s="59"/>
      <c r="D4" s="59"/>
      <c r="E4" s="53" t="s">
        <v>4</v>
      </c>
      <c r="F4" s="53"/>
      <c r="G4" s="53" t="s">
        <v>7</v>
      </c>
      <c r="H4" s="53"/>
      <c r="I4" s="53" t="s">
        <v>8</v>
      </c>
      <c r="J4" s="53"/>
      <c r="K4" s="53" t="s">
        <v>21</v>
      </c>
      <c r="L4" s="62"/>
    </row>
    <row r="5" spans="1:12" ht="18" customHeight="1" x14ac:dyDescent="0.3">
      <c r="A5" s="57"/>
      <c r="B5" s="59"/>
      <c r="C5" s="59"/>
      <c r="D5" s="59"/>
      <c r="E5" s="45" t="s">
        <v>5</v>
      </c>
      <c r="F5" s="45" t="s">
        <v>6</v>
      </c>
      <c r="G5" s="45" t="s">
        <v>5</v>
      </c>
      <c r="H5" s="45" t="s">
        <v>6</v>
      </c>
      <c r="I5" s="45" t="s">
        <v>5</v>
      </c>
      <c r="J5" s="45" t="s">
        <v>6</v>
      </c>
      <c r="K5" s="53"/>
      <c r="L5" s="62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물가시세표!A6</f>
        <v>카스토퍼502</v>
      </c>
      <c r="B7" s="2" t="str">
        <f>물가시세표!B6</f>
        <v>L750 x W150 x H120</v>
      </c>
      <c r="C7" s="2" t="s">
        <v>10</v>
      </c>
      <c r="D7" s="2">
        <v>1</v>
      </c>
      <c r="E7" s="10">
        <f>물가시세표!D6</f>
        <v>25500</v>
      </c>
      <c r="F7" s="10">
        <f>E7*D7</f>
        <v>25500</v>
      </c>
      <c r="G7" s="10"/>
      <c r="H7" s="10"/>
      <c r="I7" s="10"/>
      <c r="J7" s="10"/>
      <c r="K7" s="10">
        <f>F7+J7+H7</f>
        <v>25500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25500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25500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9"/>
    </row>
    <row r="13" spans="1:12" ht="18" customHeight="1" x14ac:dyDescent="0.3">
      <c r="A13" s="19" t="s">
        <v>18</v>
      </c>
      <c r="B13" s="2"/>
      <c r="C13" s="2" t="s">
        <v>16</v>
      </c>
      <c r="D13" s="2">
        <v>2.222E-2</v>
      </c>
      <c r="E13" s="10"/>
      <c r="F13" s="10"/>
      <c r="G13" s="10">
        <f>물가시세표!D22</f>
        <v>166063</v>
      </c>
      <c r="H13" s="10">
        <f>G13*D13</f>
        <v>3689.91986</v>
      </c>
      <c r="I13" s="10"/>
      <c r="J13" s="10"/>
      <c r="K13" s="10">
        <f>F13+H13+J13</f>
        <v>3689.91986</v>
      </c>
      <c r="L13" s="48" t="str">
        <f>물가시세표!E22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1.111E-2</v>
      </c>
      <c r="E14" s="10"/>
      <c r="F14" s="10"/>
      <c r="G14" s="10">
        <f>물가시세표!D23</f>
        <v>138290</v>
      </c>
      <c r="H14" s="10">
        <f>G14*D14</f>
        <v>1536.4019000000001</v>
      </c>
      <c r="I14" s="10"/>
      <c r="J14" s="10"/>
      <c r="K14" s="10">
        <f>F14+H14+J14</f>
        <v>1536.4019000000001</v>
      </c>
      <c r="L14" s="48" t="str">
        <f>물가시세표!E22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0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5226.3217599999998</v>
      </c>
      <c r="I17" s="12"/>
      <c r="J17" s="12">
        <f>J13+J14+J15+J16</f>
        <v>0</v>
      </c>
      <c r="K17" s="12">
        <f>K13+K14+K15+K16</f>
        <v>5226.3217599999998</v>
      </c>
      <c r="L17" s="51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5226.3217599999998</v>
      </c>
      <c r="F19" s="10">
        <f>E19*0.05</f>
        <v>261.31608799999998</v>
      </c>
      <c r="G19" s="10"/>
      <c r="H19" s="10"/>
      <c r="I19" s="10"/>
      <c r="J19" s="10"/>
      <c r="K19" s="10">
        <f>F19+H19+J19</f>
        <v>261.31608799999998</v>
      </c>
      <c r="L19" s="18" t="s">
        <v>60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261.31608799999998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261.31608799999998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25761.316088</v>
      </c>
      <c r="G25" s="29"/>
      <c r="H25" s="29">
        <f>H11+H17+H23</f>
        <v>5226.3217599999998</v>
      </c>
      <c r="I25" s="29"/>
      <c r="J25" s="29">
        <f>J11+J17+J23</f>
        <v>0</v>
      </c>
      <c r="K25" s="29">
        <f>F25+H25+J25</f>
        <v>30987.637847999998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N16" sqref="N16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 thickBot="1" x14ac:dyDescent="0.35">
      <c r="A2" s="63" t="str">
        <f>물가시세표!A7</f>
        <v>카스토퍼503</v>
      </c>
      <c r="B2" s="63"/>
      <c r="C2" s="46"/>
      <c r="D2" s="46"/>
      <c r="E2" s="9"/>
      <c r="F2" s="9"/>
      <c r="G2" s="9"/>
      <c r="H2" s="9"/>
      <c r="I2" s="9"/>
      <c r="J2" s="9"/>
      <c r="K2" s="9"/>
      <c r="L2" s="46"/>
    </row>
    <row r="3" spans="1:12" ht="18" customHeight="1" x14ac:dyDescent="0.3">
      <c r="A3" s="56" t="s">
        <v>0</v>
      </c>
      <c r="B3" s="58" t="s">
        <v>1</v>
      </c>
      <c r="C3" s="58" t="s">
        <v>3</v>
      </c>
      <c r="D3" s="58" t="s">
        <v>2</v>
      </c>
      <c r="E3" s="60" t="s">
        <v>20</v>
      </c>
      <c r="F3" s="60"/>
      <c r="G3" s="60"/>
      <c r="H3" s="60"/>
      <c r="I3" s="60"/>
      <c r="J3" s="60"/>
      <c r="K3" s="60"/>
      <c r="L3" s="61" t="s">
        <v>9</v>
      </c>
    </row>
    <row r="4" spans="1:12" ht="18" customHeight="1" x14ac:dyDescent="0.3">
      <c r="A4" s="57"/>
      <c r="B4" s="59"/>
      <c r="C4" s="59"/>
      <c r="D4" s="59"/>
      <c r="E4" s="53" t="s">
        <v>4</v>
      </c>
      <c r="F4" s="53"/>
      <c r="G4" s="53" t="s">
        <v>7</v>
      </c>
      <c r="H4" s="53"/>
      <c r="I4" s="53" t="s">
        <v>8</v>
      </c>
      <c r="J4" s="53"/>
      <c r="K4" s="53" t="s">
        <v>21</v>
      </c>
      <c r="L4" s="62"/>
    </row>
    <row r="5" spans="1:12" ht="18" customHeight="1" x14ac:dyDescent="0.3">
      <c r="A5" s="57"/>
      <c r="B5" s="59"/>
      <c r="C5" s="59"/>
      <c r="D5" s="59"/>
      <c r="E5" s="45" t="s">
        <v>5</v>
      </c>
      <c r="F5" s="45" t="s">
        <v>6</v>
      </c>
      <c r="G5" s="45" t="s">
        <v>5</v>
      </c>
      <c r="H5" s="45" t="s">
        <v>6</v>
      </c>
      <c r="I5" s="45" t="s">
        <v>5</v>
      </c>
      <c r="J5" s="45" t="s">
        <v>6</v>
      </c>
      <c r="K5" s="53"/>
      <c r="L5" s="62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물가시세표!A7</f>
        <v>카스토퍼503</v>
      </c>
      <c r="B7" s="2" t="str">
        <f>물가시세표!B7</f>
        <v>L750 x W150 x H120</v>
      </c>
      <c r="C7" s="2" t="s">
        <v>10</v>
      </c>
      <c r="D7" s="2">
        <v>1</v>
      </c>
      <c r="E7" s="10">
        <f>물가시세표!D7</f>
        <v>25500</v>
      </c>
      <c r="F7" s="10">
        <f>E7*D7</f>
        <v>25500</v>
      </c>
      <c r="G7" s="10"/>
      <c r="H7" s="10"/>
      <c r="I7" s="10"/>
      <c r="J7" s="10"/>
      <c r="K7" s="10">
        <f>F7+J7+H7</f>
        <v>25500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25500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25500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9"/>
    </row>
    <row r="13" spans="1:12" ht="18" customHeight="1" x14ac:dyDescent="0.3">
      <c r="A13" s="19" t="s">
        <v>18</v>
      </c>
      <c r="B13" s="2"/>
      <c r="C13" s="2" t="s">
        <v>16</v>
      </c>
      <c r="D13" s="2">
        <v>2.222E-2</v>
      </c>
      <c r="E13" s="10"/>
      <c r="F13" s="10"/>
      <c r="G13" s="10">
        <f>물가시세표!D22</f>
        <v>166063</v>
      </c>
      <c r="H13" s="10">
        <f>G13*D13</f>
        <v>3689.91986</v>
      </c>
      <c r="I13" s="10"/>
      <c r="J13" s="10"/>
      <c r="K13" s="10">
        <f>F13+H13+J13</f>
        <v>3689.91986</v>
      </c>
      <c r="L13" s="48" t="str">
        <f>물가시세표!E22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1.111E-2</v>
      </c>
      <c r="E14" s="10"/>
      <c r="F14" s="10"/>
      <c r="G14" s="10">
        <f>물가시세표!D23</f>
        <v>138290</v>
      </c>
      <c r="H14" s="10">
        <f>G14*D14</f>
        <v>1536.4019000000001</v>
      </c>
      <c r="I14" s="10"/>
      <c r="J14" s="10"/>
      <c r="K14" s="10">
        <f>F14+H14+J14</f>
        <v>1536.4019000000001</v>
      </c>
      <c r="L14" s="48" t="str">
        <f>물가시세표!E22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0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5226.3217599999998</v>
      </c>
      <c r="I17" s="12"/>
      <c r="J17" s="12">
        <f>J13+J14+J15+J16</f>
        <v>0</v>
      </c>
      <c r="K17" s="12">
        <f>K13+K14+K15+K16</f>
        <v>5226.3217599999998</v>
      </c>
      <c r="L17" s="51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5226.3217599999998</v>
      </c>
      <c r="F19" s="10">
        <f>E19*0.05</f>
        <v>261.31608799999998</v>
      </c>
      <c r="G19" s="10"/>
      <c r="H19" s="10"/>
      <c r="I19" s="10"/>
      <c r="J19" s="10"/>
      <c r="K19" s="10">
        <f>F19+H19+J19</f>
        <v>261.31608799999998</v>
      </c>
      <c r="L19" s="18" t="s">
        <v>60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261.31608799999998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261.31608799999998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25761.316088</v>
      </c>
      <c r="G25" s="29"/>
      <c r="H25" s="29">
        <f>H11+H17+H23</f>
        <v>5226.3217599999998</v>
      </c>
      <c r="I25" s="29"/>
      <c r="J25" s="29">
        <f>J11+J17+J23</f>
        <v>0</v>
      </c>
      <c r="K25" s="29">
        <f>F25+H25+J25</f>
        <v>30987.637847999998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N15" sqref="N15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 thickBot="1" x14ac:dyDescent="0.35">
      <c r="A2" s="63" t="str">
        <f>물가시세표!A8</f>
        <v>카스토퍼504</v>
      </c>
      <c r="B2" s="63"/>
      <c r="C2" s="46"/>
      <c r="D2" s="46"/>
      <c r="E2" s="9"/>
      <c r="F2" s="9"/>
      <c r="G2" s="9"/>
      <c r="H2" s="9"/>
      <c r="I2" s="9"/>
      <c r="J2" s="9"/>
      <c r="K2" s="9"/>
      <c r="L2" s="46"/>
    </row>
    <row r="3" spans="1:12" ht="18" customHeight="1" x14ac:dyDescent="0.3">
      <c r="A3" s="56" t="s">
        <v>0</v>
      </c>
      <c r="B3" s="58" t="s">
        <v>1</v>
      </c>
      <c r="C3" s="58" t="s">
        <v>3</v>
      </c>
      <c r="D3" s="58" t="s">
        <v>2</v>
      </c>
      <c r="E3" s="60" t="s">
        <v>20</v>
      </c>
      <c r="F3" s="60"/>
      <c r="G3" s="60"/>
      <c r="H3" s="60"/>
      <c r="I3" s="60"/>
      <c r="J3" s="60"/>
      <c r="K3" s="60"/>
      <c r="L3" s="61" t="s">
        <v>9</v>
      </c>
    </row>
    <row r="4" spans="1:12" ht="18" customHeight="1" x14ac:dyDescent="0.3">
      <c r="A4" s="57"/>
      <c r="B4" s="59"/>
      <c r="C4" s="59"/>
      <c r="D4" s="59"/>
      <c r="E4" s="53" t="s">
        <v>4</v>
      </c>
      <c r="F4" s="53"/>
      <c r="G4" s="53" t="s">
        <v>7</v>
      </c>
      <c r="H4" s="53"/>
      <c r="I4" s="53" t="s">
        <v>8</v>
      </c>
      <c r="J4" s="53"/>
      <c r="K4" s="53" t="s">
        <v>21</v>
      </c>
      <c r="L4" s="62"/>
    </row>
    <row r="5" spans="1:12" ht="18" customHeight="1" x14ac:dyDescent="0.3">
      <c r="A5" s="57"/>
      <c r="B5" s="59"/>
      <c r="C5" s="59"/>
      <c r="D5" s="59"/>
      <c r="E5" s="45" t="s">
        <v>5</v>
      </c>
      <c r="F5" s="45" t="s">
        <v>6</v>
      </c>
      <c r="G5" s="45" t="s">
        <v>5</v>
      </c>
      <c r="H5" s="45" t="s">
        <v>6</v>
      </c>
      <c r="I5" s="45" t="s">
        <v>5</v>
      </c>
      <c r="J5" s="45" t="s">
        <v>6</v>
      </c>
      <c r="K5" s="53"/>
      <c r="L5" s="62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물가시세표!A8</f>
        <v>카스토퍼504</v>
      </c>
      <c r="B7" s="2" t="str">
        <f>물가시세표!B8</f>
        <v>L750 x W150 x H120</v>
      </c>
      <c r="C7" s="2" t="s">
        <v>10</v>
      </c>
      <c r="D7" s="2">
        <v>1</v>
      </c>
      <c r="E7" s="10">
        <f>물가시세표!D8</f>
        <v>13500</v>
      </c>
      <c r="F7" s="10">
        <f>E7*D7</f>
        <v>13500</v>
      </c>
      <c r="G7" s="10"/>
      <c r="H7" s="10"/>
      <c r="I7" s="10"/>
      <c r="J7" s="10"/>
      <c r="K7" s="10">
        <f>F7+J7+H7</f>
        <v>13500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13500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13500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9"/>
    </row>
    <row r="13" spans="1:12" ht="18" customHeight="1" x14ac:dyDescent="0.3">
      <c r="A13" s="19" t="s">
        <v>18</v>
      </c>
      <c r="B13" s="2"/>
      <c r="C13" s="2" t="s">
        <v>16</v>
      </c>
      <c r="D13" s="2">
        <v>2.222E-2</v>
      </c>
      <c r="E13" s="10"/>
      <c r="F13" s="10"/>
      <c r="G13" s="10">
        <f>물가시세표!D22</f>
        <v>166063</v>
      </c>
      <c r="H13" s="10">
        <f>G13*D13</f>
        <v>3689.91986</v>
      </c>
      <c r="I13" s="10"/>
      <c r="J13" s="10"/>
      <c r="K13" s="10">
        <f>F13+H13+J13</f>
        <v>3689.91986</v>
      </c>
      <c r="L13" s="48" t="str">
        <f>물가시세표!E22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1.111E-2</v>
      </c>
      <c r="E14" s="10"/>
      <c r="F14" s="10"/>
      <c r="G14" s="10">
        <f>물가시세표!D23</f>
        <v>138290</v>
      </c>
      <c r="H14" s="10">
        <f>G14*D14</f>
        <v>1536.4019000000001</v>
      </c>
      <c r="I14" s="10"/>
      <c r="J14" s="10"/>
      <c r="K14" s="10">
        <f>F14+H14+J14</f>
        <v>1536.4019000000001</v>
      </c>
      <c r="L14" s="48" t="str">
        <f>물가시세표!E22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0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5226.3217599999998</v>
      </c>
      <c r="I17" s="12"/>
      <c r="J17" s="12">
        <f>J13+J14+J15+J16</f>
        <v>0</v>
      </c>
      <c r="K17" s="12">
        <f>K13+K14+K15+K16</f>
        <v>5226.3217599999998</v>
      </c>
      <c r="L17" s="51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5226.3217599999998</v>
      </c>
      <c r="F19" s="10">
        <f>E19*0.05</f>
        <v>261.31608799999998</v>
      </c>
      <c r="G19" s="10"/>
      <c r="H19" s="10"/>
      <c r="I19" s="10"/>
      <c r="J19" s="10"/>
      <c r="K19" s="10">
        <f>F19+H19+J19</f>
        <v>261.31608799999998</v>
      </c>
      <c r="L19" s="18" t="s">
        <v>60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261.31608799999998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261.31608799999998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13761.316088</v>
      </c>
      <c r="G25" s="29"/>
      <c r="H25" s="29">
        <f>H11+H17+H23</f>
        <v>5226.3217599999998</v>
      </c>
      <c r="I25" s="29"/>
      <c r="J25" s="29">
        <f>J11+J17+J23</f>
        <v>0</v>
      </c>
      <c r="K25" s="29">
        <f>F25+H25+J25</f>
        <v>18987.637847999998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N16" sqref="N16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 thickBot="1" x14ac:dyDescent="0.35">
      <c r="A2" s="63" t="str">
        <f>물가시세표!A9</f>
        <v>카스토퍼505</v>
      </c>
      <c r="B2" s="63"/>
      <c r="C2" s="46"/>
      <c r="D2" s="46"/>
      <c r="E2" s="9"/>
      <c r="F2" s="9"/>
      <c r="G2" s="9"/>
      <c r="H2" s="9"/>
      <c r="I2" s="9"/>
      <c r="J2" s="9"/>
      <c r="K2" s="9"/>
      <c r="L2" s="46"/>
    </row>
    <row r="3" spans="1:12" ht="18" customHeight="1" x14ac:dyDescent="0.3">
      <c r="A3" s="56" t="s">
        <v>0</v>
      </c>
      <c r="B3" s="58" t="s">
        <v>1</v>
      </c>
      <c r="C3" s="58" t="s">
        <v>3</v>
      </c>
      <c r="D3" s="58" t="s">
        <v>2</v>
      </c>
      <c r="E3" s="60" t="s">
        <v>20</v>
      </c>
      <c r="F3" s="60"/>
      <c r="G3" s="60"/>
      <c r="H3" s="60"/>
      <c r="I3" s="60"/>
      <c r="J3" s="60"/>
      <c r="K3" s="60"/>
      <c r="L3" s="61" t="s">
        <v>9</v>
      </c>
    </row>
    <row r="4" spans="1:12" ht="18" customHeight="1" x14ac:dyDescent="0.3">
      <c r="A4" s="57"/>
      <c r="B4" s="59"/>
      <c r="C4" s="59"/>
      <c r="D4" s="59"/>
      <c r="E4" s="53" t="s">
        <v>4</v>
      </c>
      <c r="F4" s="53"/>
      <c r="G4" s="53" t="s">
        <v>7</v>
      </c>
      <c r="H4" s="53"/>
      <c r="I4" s="53" t="s">
        <v>8</v>
      </c>
      <c r="J4" s="53"/>
      <c r="K4" s="53" t="s">
        <v>21</v>
      </c>
      <c r="L4" s="62"/>
    </row>
    <row r="5" spans="1:12" ht="18" customHeight="1" x14ac:dyDescent="0.3">
      <c r="A5" s="57"/>
      <c r="B5" s="59"/>
      <c r="C5" s="59"/>
      <c r="D5" s="59"/>
      <c r="E5" s="45" t="s">
        <v>5</v>
      </c>
      <c r="F5" s="45" t="s">
        <v>6</v>
      </c>
      <c r="G5" s="45" t="s">
        <v>5</v>
      </c>
      <c r="H5" s="45" t="s">
        <v>6</v>
      </c>
      <c r="I5" s="45" t="s">
        <v>5</v>
      </c>
      <c r="J5" s="45" t="s">
        <v>6</v>
      </c>
      <c r="K5" s="53"/>
      <c r="L5" s="62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물가시세표!A9</f>
        <v>카스토퍼505</v>
      </c>
      <c r="B7" s="2" t="str">
        <f>물가시세표!B9</f>
        <v>L750 x W150 x H120</v>
      </c>
      <c r="C7" s="2" t="s">
        <v>10</v>
      </c>
      <c r="D7" s="2">
        <v>1</v>
      </c>
      <c r="E7" s="10">
        <f>물가시세표!D9</f>
        <v>15600</v>
      </c>
      <c r="F7" s="10">
        <f>E7*D7</f>
        <v>15600</v>
      </c>
      <c r="G7" s="10"/>
      <c r="H7" s="10"/>
      <c r="I7" s="10"/>
      <c r="J7" s="10"/>
      <c r="K7" s="10">
        <f>F7+J7+H7</f>
        <v>15600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15600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15600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9"/>
    </row>
    <row r="13" spans="1:12" ht="18" customHeight="1" x14ac:dyDescent="0.3">
      <c r="A13" s="19" t="s">
        <v>18</v>
      </c>
      <c r="B13" s="2"/>
      <c r="C13" s="2" t="s">
        <v>16</v>
      </c>
      <c r="D13" s="2">
        <v>2.222E-2</v>
      </c>
      <c r="E13" s="10"/>
      <c r="F13" s="10"/>
      <c r="G13" s="10">
        <f>물가시세표!D22</f>
        <v>166063</v>
      </c>
      <c r="H13" s="10">
        <f>G13*D13</f>
        <v>3689.91986</v>
      </c>
      <c r="I13" s="10"/>
      <c r="J13" s="10"/>
      <c r="K13" s="10">
        <f>F13+H13+J13</f>
        <v>3689.91986</v>
      </c>
      <c r="L13" s="48" t="str">
        <f>물가시세표!E22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1.111E-2</v>
      </c>
      <c r="E14" s="10"/>
      <c r="F14" s="10"/>
      <c r="G14" s="10">
        <f>물가시세표!D23</f>
        <v>138290</v>
      </c>
      <c r="H14" s="10">
        <f>G14*D14</f>
        <v>1536.4019000000001</v>
      </c>
      <c r="I14" s="10"/>
      <c r="J14" s="10"/>
      <c r="K14" s="10">
        <f>F14+H14+J14</f>
        <v>1536.4019000000001</v>
      </c>
      <c r="L14" s="48" t="str">
        <f>물가시세표!E22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0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5226.3217599999998</v>
      </c>
      <c r="I17" s="12"/>
      <c r="J17" s="12">
        <f>J13+J14+J15+J16</f>
        <v>0</v>
      </c>
      <c r="K17" s="12">
        <f>K13+K14+K15+K16</f>
        <v>5226.3217599999998</v>
      </c>
      <c r="L17" s="51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5226.3217599999998</v>
      </c>
      <c r="F19" s="10">
        <f>E19*0.05</f>
        <v>261.31608799999998</v>
      </c>
      <c r="G19" s="10"/>
      <c r="H19" s="10"/>
      <c r="I19" s="10"/>
      <c r="J19" s="10"/>
      <c r="K19" s="10">
        <f>F19+H19+J19</f>
        <v>261.31608799999998</v>
      </c>
      <c r="L19" s="18" t="s">
        <v>60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261.31608799999998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261.31608799999998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15861.316088</v>
      </c>
      <c r="G25" s="29"/>
      <c r="H25" s="29">
        <f>H11+H17+H23</f>
        <v>5226.3217599999998</v>
      </c>
      <c r="I25" s="29"/>
      <c r="J25" s="29">
        <f>J11+J17+J23</f>
        <v>0</v>
      </c>
      <c r="K25" s="29">
        <f>F25+H25+J25</f>
        <v>21087.637847999998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N14" sqref="N14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 thickBot="1" x14ac:dyDescent="0.35">
      <c r="A2" s="63" t="str">
        <f>물가시세표!A10</f>
        <v>카스토퍼506</v>
      </c>
      <c r="B2" s="63"/>
      <c r="C2" s="46"/>
      <c r="D2" s="46"/>
      <c r="E2" s="9"/>
      <c r="F2" s="9"/>
      <c r="G2" s="9"/>
      <c r="H2" s="9"/>
      <c r="I2" s="9"/>
      <c r="J2" s="9"/>
      <c r="K2" s="9"/>
      <c r="L2" s="46"/>
    </row>
    <row r="3" spans="1:12" ht="18" customHeight="1" x14ac:dyDescent="0.3">
      <c r="A3" s="56" t="s">
        <v>0</v>
      </c>
      <c r="B3" s="58" t="s">
        <v>1</v>
      </c>
      <c r="C3" s="58" t="s">
        <v>3</v>
      </c>
      <c r="D3" s="58" t="s">
        <v>2</v>
      </c>
      <c r="E3" s="60" t="s">
        <v>20</v>
      </c>
      <c r="F3" s="60"/>
      <c r="G3" s="60"/>
      <c r="H3" s="60"/>
      <c r="I3" s="60"/>
      <c r="J3" s="60"/>
      <c r="K3" s="60"/>
      <c r="L3" s="61" t="s">
        <v>9</v>
      </c>
    </row>
    <row r="4" spans="1:12" ht="18" customHeight="1" x14ac:dyDescent="0.3">
      <c r="A4" s="57"/>
      <c r="B4" s="59"/>
      <c r="C4" s="59"/>
      <c r="D4" s="59"/>
      <c r="E4" s="53" t="s">
        <v>4</v>
      </c>
      <c r="F4" s="53"/>
      <c r="G4" s="53" t="s">
        <v>7</v>
      </c>
      <c r="H4" s="53"/>
      <c r="I4" s="53" t="s">
        <v>8</v>
      </c>
      <c r="J4" s="53"/>
      <c r="K4" s="53" t="s">
        <v>21</v>
      </c>
      <c r="L4" s="62"/>
    </row>
    <row r="5" spans="1:12" ht="18" customHeight="1" x14ac:dyDescent="0.3">
      <c r="A5" s="57"/>
      <c r="B5" s="59"/>
      <c r="C5" s="59"/>
      <c r="D5" s="59"/>
      <c r="E5" s="45" t="s">
        <v>5</v>
      </c>
      <c r="F5" s="45" t="s">
        <v>6</v>
      </c>
      <c r="G5" s="45" t="s">
        <v>5</v>
      </c>
      <c r="H5" s="45" t="s">
        <v>6</v>
      </c>
      <c r="I5" s="45" t="s">
        <v>5</v>
      </c>
      <c r="J5" s="45" t="s">
        <v>6</v>
      </c>
      <c r="K5" s="53"/>
      <c r="L5" s="62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물가시세표!A10</f>
        <v>카스토퍼506</v>
      </c>
      <c r="B7" s="52" t="str">
        <f>물가시세표!B10</f>
        <v>L1000 x W150 x H120</v>
      </c>
      <c r="C7" s="2" t="s">
        <v>10</v>
      </c>
      <c r="D7" s="2">
        <v>1</v>
      </c>
      <c r="E7" s="10">
        <f>물가시세표!D10</f>
        <v>54000</v>
      </c>
      <c r="F7" s="10">
        <f>E7*D7</f>
        <v>54000</v>
      </c>
      <c r="G7" s="10"/>
      <c r="H7" s="10"/>
      <c r="I7" s="10"/>
      <c r="J7" s="10"/>
      <c r="K7" s="10">
        <f>F7+J7+H7</f>
        <v>54000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54000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54000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9"/>
    </row>
    <row r="13" spans="1:12" ht="18" customHeight="1" x14ac:dyDescent="0.3">
      <c r="A13" s="19" t="s">
        <v>18</v>
      </c>
      <c r="B13" s="2"/>
      <c r="C13" s="2" t="s">
        <v>16</v>
      </c>
      <c r="D13" s="2">
        <v>2.222E-2</v>
      </c>
      <c r="E13" s="10"/>
      <c r="F13" s="10"/>
      <c r="G13" s="10">
        <f>물가시세표!D22</f>
        <v>166063</v>
      </c>
      <c r="H13" s="10">
        <f>G13*D13</f>
        <v>3689.91986</v>
      </c>
      <c r="I13" s="10"/>
      <c r="J13" s="10"/>
      <c r="K13" s="10">
        <f>F13+H13+J13</f>
        <v>3689.91986</v>
      </c>
      <c r="L13" s="48" t="str">
        <f>물가시세표!E22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1.111E-2</v>
      </c>
      <c r="E14" s="10"/>
      <c r="F14" s="10"/>
      <c r="G14" s="10">
        <f>물가시세표!D23</f>
        <v>138290</v>
      </c>
      <c r="H14" s="10">
        <f>G14*D14</f>
        <v>1536.4019000000001</v>
      </c>
      <c r="I14" s="10"/>
      <c r="J14" s="10"/>
      <c r="K14" s="10">
        <f>F14+H14+J14</f>
        <v>1536.4019000000001</v>
      </c>
      <c r="L14" s="48" t="str">
        <f>물가시세표!E22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0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5226.3217599999998</v>
      </c>
      <c r="I17" s="12"/>
      <c r="J17" s="12">
        <f>J13+J14+J15+J16</f>
        <v>0</v>
      </c>
      <c r="K17" s="12">
        <f>K13+K14+K15+K16</f>
        <v>5226.3217599999998</v>
      </c>
      <c r="L17" s="51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5226.3217599999998</v>
      </c>
      <c r="F19" s="10">
        <f>E19*0.05</f>
        <v>261.31608799999998</v>
      </c>
      <c r="G19" s="10"/>
      <c r="H19" s="10"/>
      <c r="I19" s="10"/>
      <c r="J19" s="10"/>
      <c r="K19" s="10">
        <f>F19+H19+J19</f>
        <v>261.31608799999998</v>
      </c>
      <c r="L19" s="18" t="s">
        <v>60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261.31608799999998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261.31608799999998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54261.316088</v>
      </c>
      <c r="G25" s="29"/>
      <c r="H25" s="29">
        <f>H11+H17+H23</f>
        <v>5226.3217599999998</v>
      </c>
      <c r="I25" s="29"/>
      <c r="J25" s="29">
        <f>J11+J17+J23</f>
        <v>0</v>
      </c>
      <c r="K25" s="29">
        <f>F25+H25+J25</f>
        <v>59487.637847999998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N16" sqref="N16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 thickBot="1" x14ac:dyDescent="0.35">
      <c r="A2" s="63" t="str">
        <f>물가시세표!A11</f>
        <v>카스토퍼507 A형</v>
      </c>
      <c r="B2" s="63"/>
      <c r="C2" s="46"/>
      <c r="D2" s="46"/>
      <c r="E2" s="9"/>
      <c r="F2" s="9"/>
      <c r="G2" s="9"/>
      <c r="H2" s="9"/>
      <c r="I2" s="9"/>
      <c r="J2" s="9"/>
      <c r="K2" s="9"/>
      <c r="L2" s="46"/>
    </row>
    <row r="3" spans="1:12" ht="18" customHeight="1" x14ac:dyDescent="0.3">
      <c r="A3" s="56" t="s">
        <v>0</v>
      </c>
      <c r="B3" s="58" t="s">
        <v>1</v>
      </c>
      <c r="C3" s="58" t="s">
        <v>3</v>
      </c>
      <c r="D3" s="58" t="s">
        <v>2</v>
      </c>
      <c r="E3" s="60" t="s">
        <v>20</v>
      </c>
      <c r="F3" s="60"/>
      <c r="G3" s="60"/>
      <c r="H3" s="60"/>
      <c r="I3" s="60"/>
      <c r="J3" s="60"/>
      <c r="K3" s="60"/>
      <c r="L3" s="61" t="s">
        <v>9</v>
      </c>
    </row>
    <row r="4" spans="1:12" ht="18" customHeight="1" x14ac:dyDescent="0.3">
      <c r="A4" s="57"/>
      <c r="B4" s="59"/>
      <c r="C4" s="59"/>
      <c r="D4" s="59"/>
      <c r="E4" s="53" t="s">
        <v>4</v>
      </c>
      <c r="F4" s="53"/>
      <c r="G4" s="53" t="s">
        <v>7</v>
      </c>
      <c r="H4" s="53"/>
      <c r="I4" s="53" t="s">
        <v>8</v>
      </c>
      <c r="J4" s="53"/>
      <c r="K4" s="53" t="s">
        <v>21</v>
      </c>
      <c r="L4" s="62"/>
    </row>
    <row r="5" spans="1:12" ht="18" customHeight="1" x14ac:dyDescent="0.3">
      <c r="A5" s="57"/>
      <c r="B5" s="59"/>
      <c r="C5" s="59"/>
      <c r="D5" s="59"/>
      <c r="E5" s="45" t="s">
        <v>5</v>
      </c>
      <c r="F5" s="45" t="s">
        <v>6</v>
      </c>
      <c r="G5" s="45" t="s">
        <v>5</v>
      </c>
      <c r="H5" s="45" t="s">
        <v>6</v>
      </c>
      <c r="I5" s="45" t="s">
        <v>5</v>
      </c>
      <c r="J5" s="45" t="s">
        <v>6</v>
      </c>
      <c r="K5" s="53"/>
      <c r="L5" s="62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물가시세표!A11</f>
        <v>카스토퍼507 A형</v>
      </c>
      <c r="B7" s="2" t="str">
        <f>물가시세표!B11</f>
        <v>L1000 x W150 x H80</v>
      </c>
      <c r="C7" s="2" t="s">
        <v>10</v>
      </c>
      <c r="D7" s="2">
        <v>1</v>
      </c>
      <c r="E7" s="10">
        <f>물가시세표!D11</f>
        <v>54000</v>
      </c>
      <c r="F7" s="10">
        <f>E7*D7</f>
        <v>54000</v>
      </c>
      <c r="G7" s="10"/>
      <c r="H7" s="10"/>
      <c r="I7" s="10"/>
      <c r="J7" s="10"/>
      <c r="K7" s="10">
        <f>F7+J7+H7</f>
        <v>54000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54000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54000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9"/>
    </row>
    <row r="13" spans="1:12" ht="18" customHeight="1" x14ac:dyDescent="0.3">
      <c r="A13" s="19" t="s">
        <v>18</v>
      </c>
      <c r="B13" s="2"/>
      <c r="C13" s="2" t="s">
        <v>16</v>
      </c>
      <c r="D13" s="2">
        <v>2.222E-2</v>
      </c>
      <c r="E13" s="10"/>
      <c r="F13" s="10"/>
      <c r="G13" s="10">
        <f>물가시세표!D22</f>
        <v>166063</v>
      </c>
      <c r="H13" s="10">
        <f>G13*D13</f>
        <v>3689.91986</v>
      </c>
      <c r="I13" s="10"/>
      <c r="J13" s="10"/>
      <c r="K13" s="10">
        <f>F13+H13+J13</f>
        <v>3689.91986</v>
      </c>
      <c r="L13" s="48" t="str">
        <f>물가시세표!E22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1.111E-2</v>
      </c>
      <c r="E14" s="10"/>
      <c r="F14" s="10"/>
      <c r="G14" s="10">
        <f>물가시세표!D23</f>
        <v>138290</v>
      </c>
      <c r="H14" s="10">
        <f>G14*D14</f>
        <v>1536.4019000000001</v>
      </c>
      <c r="I14" s="10"/>
      <c r="J14" s="10"/>
      <c r="K14" s="10">
        <f>F14+H14+J14</f>
        <v>1536.4019000000001</v>
      </c>
      <c r="L14" s="48" t="str">
        <f>물가시세표!E22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0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5226.3217599999998</v>
      </c>
      <c r="I17" s="12"/>
      <c r="J17" s="12">
        <f>J13+J14+J15+J16</f>
        <v>0</v>
      </c>
      <c r="K17" s="12">
        <f>K13+K14+K15+K16</f>
        <v>5226.3217599999998</v>
      </c>
      <c r="L17" s="51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5226.3217599999998</v>
      </c>
      <c r="F19" s="10">
        <f>E19*0.05</f>
        <v>261.31608799999998</v>
      </c>
      <c r="G19" s="10"/>
      <c r="H19" s="10"/>
      <c r="I19" s="10"/>
      <c r="J19" s="10"/>
      <c r="K19" s="10">
        <f>F19+H19+J19</f>
        <v>261.31608799999998</v>
      </c>
      <c r="L19" s="18" t="s">
        <v>60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261.31608799999998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261.31608799999998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54261.316088</v>
      </c>
      <c r="G25" s="29"/>
      <c r="H25" s="29">
        <f>H11+H17+H23</f>
        <v>5226.3217599999998</v>
      </c>
      <c r="I25" s="29"/>
      <c r="J25" s="29">
        <f>J11+J17+J23</f>
        <v>0</v>
      </c>
      <c r="K25" s="29">
        <f>F25+H25+J25</f>
        <v>59487.637847999998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N16" sqref="N16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 thickBot="1" x14ac:dyDescent="0.35">
      <c r="A2" s="63" t="str">
        <f>물가시세표!A12</f>
        <v>카스토퍼507 B형</v>
      </c>
      <c r="B2" s="63"/>
      <c r="C2" s="46"/>
      <c r="D2" s="46"/>
      <c r="E2" s="9"/>
      <c r="F2" s="9"/>
      <c r="G2" s="9"/>
      <c r="H2" s="9"/>
      <c r="I2" s="9"/>
      <c r="J2" s="9"/>
      <c r="K2" s="9"/>
      <c r="L2" s="46"/>
    </row>
    <row r="3" spans="1:12" ht="18" customHeight="1" x14ac:dyDescent="0.3">
      <c r="A3" s="56" t="s">
        <v>0</v>
      </c>
      <c r="B3" s="58" t="s">
        <v>1</v>
      </c>
      <c r="C3" s="58" t="s">
        <v>3</v>
      </c>
      <c r="D3" s="58" t="s">
        <v>2</v>
      </c>
      <c r="E3" s="60" t="s">
        <v>20</v>
      </c>
      <c r="F3" s="60"/>
      <c r="G3" s="60"/>
      <c r="H3" s="60"/>
      <c r="I3" s="60"/>
      <c r="J3" s="60"/>
      <c r="K3" s="60"/>
      <c r="L3" s="61" t="s">
        <v>9</v>
      </c>
    </row>
    <row r="4" spans="1:12" ht="18" customHeight="1" x14ac:dyDescent="0.3">
      <c r="A4" s="57"/>
      <c r="B4" s="59"/>
      <c r="C4" s="59"/>
      <c r="D4" s="59"/>
      <c r="E4" s="53" t="s">
        <v>4</v>
      </c>
      <c r="F4" s="53"/>
      <c r="G4" s="53" t="s">
        <v>7</v>
      </c>
      <c r="H4" s="53"/>
      <c r="I4" s="53" t="s">
        <v>8</v>
      </c>
      <c r="J4" s="53"/>
      <c r="K4" s="53" t="s">
        <v>21</v>
      </c>
      <c r="L4" s="62"/>
    </row>
    <row r="5" spans="1:12" ht="18" customHeight="1" x14ac:dyDescent="0.3">
      <c r="A5" s="57"/>
      <c r="B5" s="59"/>
      <c r="C5" s="59"/>
      <c r="D5" s="59"/>
      <c r="E5" s="45" t="s">
        <v>5</v>
      </c>
      <c r="F5" s="45" t="s">
        <v>6</v>
      </c>
      <c r="G5" s="45" t="s">
        <v>5</v>
      </c>
      <c r="H5" s="45" t="s">
        <v>6</v>
      </c>
      <c r="I5" s="45" t="s">
        <v>5</v>
      </c>
      <c r="J5" s="45" t="s">
        <v>6</v>
      </c>
      <c r="K5" s="53"/>
      <c r="L5" s="62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물가시세표!A12</f>
        <v>카스토퍼507 B형</v>
      </c>
      <c r="B7" s="52" t="str">
        <f>물가시세표!B12</f>
        <v>L1000 x W150 x H100</v>
      </c>
      <c r="C7" s="2" t="s">
        <v>10</v>
      </c>
      <c r="D7" s="2">
        <v>1</v>
      </c>
      <c r="E7" s="10">
        <f>물가시세표!D12</f>
        <v>57000</v>
      </c>
      <c r="F7" s="10">
        <f>E7*D7</f>
        <v>57000</v>
      </c>
      <c r="G7" s="10"/>
      <c r="H7" s="10"/>
      <c r="I7" s="10"/>
      <c r="J7" s="10"/>
      <c r="K7" s="10">
        <f>F7+J7+H7</f>
        <v>57000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57000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57000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9"/>
    </row>
    <row r="13" spans="1:12" ht="18" customHeight="1" x14ac:dyDescent="0.3">
      <c r="A13" s="19" t="s">
        <v>18</v>
      </c>
      <c r="B13" s="2"/>
      <c r="C13" s="2" t="s">
        <v>16</v>
      </c>
      <c r="D13" s="2">
        <v>2.222E-2</v>
      </c>
      <c r="E13" s="10"/>
      <c r="F13" s="10"/>
      <c r="G13" s="10">
        <f>물가시세표!D22</f>
        <v>166063</v>
      </c>
      <c r="H13" s="10">
        <f>G13*D13</f>
        <v>3689.91986</v>
      </c>
      <c r="I13" s="10"/>
      <c r="J13" s="10"/>
      <c r="K13" s="10">
        <f>F13+H13+J13</f>
        <v>3689.91986</v>
      </c>
      <c r="L13" s="48" t="str">
        <f>물가시세표!E22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1.111E-2</v>
      </c>
      <c r="E14" s="10"/>
      <c r="F14" s="10"/>
      <c r="G14" s="10">
        <f>물가시세표!D23</f>
        <v>138290</v>
      </c>
      <c r="H14" s="10">
        <f>G14*D14</f>
        <v>1536.4019000000001</v>
      </c>
      <c r="I14" s="10"/>
      <c r="J14" s="10"/>
      <c r="K14" s="10">
        <f>F14+H14+J14</f>
        <v>1536.4019000000001</v>
      </c>
      <c r="L14" s="48" t="str">
        <f>물가시세표!E22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0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5226.3217599999998</v>
      </c>
      <c r="I17" s="12"/>
      <c r="J17" s="12">
        <f>J13+J14+J15+J16</f>
        <v>0</v>
      </c>
      <c r="K17" s="12">
        <f>K13+K14+K15+K16</f>
        <v>5226.3217599999998</v>
      </c>
      <c r="L17" s="51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5226.3217599999998</v>
      </c>
      <c r="F19" s="10">
        <f>E19*0.05</f>
        <v>261.31608799999998</v>
      </c>
      <c r="G19" s="10"/>
      <c r="H19" s="10"/>
      <c r="I19" s="10"/>
      <c r="J19" s="10"/>
      <c r="K19" s="10">
        <f>F19+H19+J19</f>
        <v>261.31608799999998</v>
      </c>
      <c r="L19" s="18" t="s">
        <v>60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261.31608799999998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261.31608799999998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57261.316088</v>
      </c>
      <c r="G25" s="29"/>
      <c r="H25" s="29">
        <f>H11+H17+H23</f>
        <v>5226.3217599999998</v>
      </c>
      <c r="I25" s="29"/>
      <c r="J25" s="29">
        <f>J11+J17+J23</f>
        <v>0</v>
      </c>
      <c r="K25" s="29">
        <f>F25+H25+J25</f>
        <v>62487.637847999998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N16" sqref="N16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" customHeight="1" thickBot="1" x14ac:dyDescent="0.35">
      <c r="A2" s="63" t="str">
        <f>물가시세표!A13</f>
        <v>카스토퍼508 검정</v>
      </c>
      <c r="B2" s="63"/>
      <c r="C2" s="46"/>
      <c r="D2" s="46"/>
      <c r="E2" s="9"/>
      <c r="F2" s="9"/>
      <c r="G2" s="9"/>
      <c r="H2" s="9"/>
      <c r="I2" s="9"/>
      <c r="J2" s="9"/>
      <c r="K2" s="9"/>
      <c r="L2" s="46"/>
    </row>
    <row r="3" spans="1:12" ht="18" customHeight="1" x14ac:dyDescent="0.3">
      <c r="A3" s="56" t="s">
        <v>0</v>
      </c>
      <c r="B3" s="58" t="s">
        <v>1</v>
      </c>
      <c r="C3" s="58" t="s">
        <v>3</v>
      </c>
      <c r="D3" s="58" t="s">
        <v>2</v>
      </c>
      <c r="E3" s="60" t="s">
        <v>20</v>
      </c>
      <c r="F3" s="60"/>
      <c r="G3" s="60"/>
      <c r="H3" s="60"/>
      <c r="I3" s="60"/>
      <c r="J3" s="60"/>
      <c r="K3" s="60"/>
      <c r="L3" s="61" t="s">
        <v>9</v>
      </c>
    </row>
    <row r="4" spans="1:12" ht="18" customHeight="1" x14ac:dyDescent="0.3">
      <c r="A4" s="57"/>
      <c r="B4" s="59"/>
      <c r="C4" s="59"/>
      <c r="D4" s="59"/>
      <c r="E4" s="53" t="s">
        <v>4</v>
      </c>
      <c r="F4" s="53"/>
      <c r="G4" s="53" t="s">
        <v>7</v>
      </c>
      <c r="H4" s="53"/>
      <c r="I4" s="53" t="s">
        <v>8</v>
      </c>
      <c r="J4" s="53"/>
      <c r="K4" s="53" t="s">
        <v>21</v>
      </c>
      <c r="L4" s="62"/>
    </row>
    <row r="5" spans="1:12" ht="18" customHeight="1" x14ac:dyDescent="0.3">
      <c r="A5" s="57"/>
      <c r="B5" s="59"/>
      <c r="C5" s="59"/>
      <c r="D5" s="59"/>
      <c r="E5" s="45" t="s">
        <v>5</v>
      </c>
      <c r="F5" s="45" t="s">
        <v>6</v>
      </c>
      <c r="G5" s="45" t="s">
        <v>5</v>
      </c>
      <c r="H5" s="45" t="s">
        <v>6</v>
      </c>
      <c r="I5" s="45" t="s">
        <v>5</v>
      </c>
      <c r="J5" s="45" t="s">
        <v>6</v>
      </c>
      <c r="K5" s="53"/>
      <c r="L5" s="62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물가시세표!A13</f>
        <v>카스토퍼508 검정</v>
      </c>
      <c r="B7" s="52" t="str">
        <f>물가시세표!B13</f>
        <v>L1000 x W200 x H180</v>
      </c>
      <c r="C7" s="2" t="s">
        <v>10</v>
      </c>
      <c r="D7" s="2">
        <v>1</v>
      </c>
      <c r="E7" s="10">
        <f>물가시세표!D13</f>
        <v>105000</v>
      </c>
      <c r="F7" s="10">
        <f>E7*D7</f>
        <v>105000</v>
      </c>
      <c r="G7" s="10"/>
      <c r="H7" s="10"/>
      <c r="I7" s="10"/>
      <c r="J7" s="10"/>
      <c r="K7" s="10">
        <f>F7+J7+H7</f>
        <v>105000</v>
      </c>
      <c r="L7" s="18" t="str">
        <f>물가시세표!E5</f>
        <v>물가정보 2020년 1월 260p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105000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105000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49"/>
    </row>
    <row r="13" spans="1:12" ht="18" customHeight="1" x14ac:dyDescent="0.3">
      <c r="A13" s="19" t="s">
        <v>18</v>
      </c>
      <c r="B13" s="2"/>
      <c r="C13" s="2" t="s">
        <v>16</v>
      </c>
      <c r="D13" s="2">
        <v>2.222E-2</v>
      </c>
      <c r="E13" s="10"/>
      <c r="F13" s="10"/>
      <c r="G13" s="10">
        <f>물가시세표!D22</f>
        <v>166063</v>
      </c>
      <c r="H13" s="10">
        <f>G13*D13</f>
        <v>3689.91986</v>
      </c>
      <c r="I13" s="10"/>
      <c r="J13" s="10"/>
      <c r="K13" s="10">
        <f>F13+H13+J13</f>
        <v>3689.91986</v>
      </c>
      <c r="L13" s="48" t="str">
        <f>물가시세표!E22</f>
        <v>대한건설협회 2020년 상반기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1.111E-2</v>
      </c>
      <c r="E14" s="10"/>
      <c r="F14" s="10"/>
      <c r="G14" s="10">
        <f>물가시세표!D23</f>
        <v>138290</v>
      </c>
      <c r="H14" s="10">
        <f>G14*D14</f>
        <v>1536.4019000000001</v>
      </c>
      <c r="I14" s="10"/>
      <c r="J14" s="10"/>
      <c r="K14" s="10">
        <f>F14+H14+J14</f>
        <v>1536.4019000000001</v>
      </c>
      <c r="L14" s="48" t="str">
        <f>물가시세표!E22</f>
        <v>대한건설협회 2020년 상반기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8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50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5226.3217599999998</v>
      </c>
      <c r="I17" s="12"/>
      <c r="J17" s="12">
        <f>J13+J14+J15+J16</f>
        <v>0</v>
      </c>
      <c r="K17" s="12">
        <f>K13+K14+K15+K16</f>
        <v>5226.3217599999998</v>
      </c>
      <c r="L17" s="51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5226.3217599999998</v>
      </c>
      <c r="F19" s="10">
        <f>E19*0.05</f>
        <v>261.31608799999998</v>
      </c>
      <c r="G19" s="10"/>
      <c r="H19" s="10"/>
      <c r="I19" s="10"/>
      <c r="J19" s="10"/>
      <c r="K19" s="10">
        <f>F19+H19+J19</f>
        <v>261.31608799999998</v>
      </c>
      <c r="L19" s="18" t="s">
        <v>60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261.31608799999998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261.31608799999998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105261.31608800001</v>
      </c>
      <c r="G25" s="29"/>
      <c r="H25" s="29">
        <f>H11+H17+H23</f>
        <v>5226.3217599999998</v>
      </c>
      <c r="I25" s="29"/>
      <c r="J25" s="29">
        <f>J11+J17+J23</f>
        <v>0</v>
      </c>
      <c r="K25" s="29">
        <f>F25+H25+J25</f>
        <v>110487.63784800001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16</vt:i4>
      </vt:variant>
      <vt:variant>
        <vt:lpstr>이름이 지정된 범위</vt:lpstr>
      </vt:variant>
      <vt:variant>
        <vt:i4>1</vt:i4>
      </vt:variant>
    </vt:vector>
  </HeadingPairs>
  <TitlesOfParts>
    <vt:vector size="17" baseType="lpstr">
      <vt:lpstr>카스토퍼501</vt:lpstr>
      <vt:lpstr>카스토퍼502</vt:lpstr>
      <vt:lpstr>카스토퍼503</vt:lpstr>
      <vt:lpstr>카스토퍼504</vt:lpstr>
      <vt:lpstr>카스토퍼505</vt:lpstr>
      <vt:lpstr>카스토퍼506</vt:lpstr>
      <vt:lpstr>카스토퍼507A형</vt:lpstr>
      <vt:lpstr>카스토퍼507B형</vt:lpstr>
      <vt:lpstr>카스토퍼508검정</vt:lpstr>
      <vt:lpstr>카스토퍼508노랑</vt:lpstr>
      <vt:lpstr>카스토퍼509</vt:lpstr>
      <vt:lpstr>카스토퍼510</vt:lpstr>
      <vt:lpstr>카스토퍼511</vt:lpstr>
      <vt:lpstr>카스토퍼512</vt:lpstr>
      <vt:lpstr>카스토퍼513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2020-01-08T02:57:30Z</dcterms:modified>
</cp:coreProperties>
</file>