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817"/>
  </bookViews>
  <sheets>
    <sheet name="일자형 소화전보호대" sheetId="1" r:id="rId1"/>
    <sheet name="ㄱ자형 소화전보호대" sheetId="4" r:id="rId2"/>
    <sheet name="N자형 소화전보호대" sheetId="5" r:id="rId3"/>
    <sheet name="R자형 소화전보호대" sheetId="6" r:id="rId4"/>
    <sheet name="H자형 소화전보호대" sheetId="7" r:id="rId5"/>
    <sheet name="3방형 소화전보호대" sheetId="8" r:id="rId6"/>
    <sheet name="4방형 소화전보호대" sheetId="10" r:id="rId7"/>
    <sheet name="물가시세표" sheetId="9" r:id="rId8"/>
  </sheets>
  <definedNames>
    <definedName name="_xlnm.Print_Area" localSheetId="7">물가시세표!$A$1:$E$15</definedName>
  </definedNames>
  <calcPr calcId="144525"/>
</workbook>
</file>

<file path=xl/calcChain.xml><?xml version="1.0" encoding="utf-8"?>
<calcChain xmlns="http://schemas.openxmlformats.org/spreadsheetml/2006/main">
  <c r="E7" i="10" l="1"/>
  <c r="E7" i="8"/>
  <c r="E7" i="7"/>
  <c r="E7" i="6"/>
  <c r="E7" i="5"/>
  <c r="E7" i="4"/>
  <c r="E7" i="1"/>
  <c r="B7" i="10"/>
  <c r="A7" i="10"/>
  <c r="A2" i="10"/>
  <c r="B7" i="8"/>
  <c r="A7" i="8"/>
  <c r="A2" i="8"/>
  <c r="B7" i="7"/>
  <c r="A7" i="7"/>
  <c r="A2" i="7"/>
  <c r="B7" i="6"/>
  <c r="A7" i="6"/>
  <c r="A2" i="6"/>
  <c r="B7" i="5"/>
  <c r="A7" i="5"/>
  <c r="A2" i="5"/>
  <c r="B7" i="4"/>
  <c r="A7" i="4"/>
  <c r="A2" i="4"/>
  <c r="B7" i="1"/>
  <c r="A7" i="1"/>
  <c r="A2" i="1"/>
  <c r="J23" i="10" l="1"/>
  <c r="H23" i="10"/>
  <c r="K22" i="10"/>
  <c r="K21" i="10"/>
  <c r="K20" i="10"/>
  <c r="J17" i="10"/>
  <c r="F17" i="10"/>
  <c r="K16" i="10"/>
  <c r="K15" i="10"/>
  <c r="L14" i="10"/>
  <c r="H14" i="10"/>
  <c r="K14" i="10" s="1"/>
  <c r="G14" i="10"/>
  <c r="L13" i="10"/>
  <c r="H13" i="10"/>
  <c r="H17" i="10" s="1"/>
  <c r="E19" i="10" s="1"/>
  <c r="F19" i="10" s="1"/>
  <c r="G13" i="10"/>
  <c r="J11" i="10"/>
  <c r="J25" i="10" s="1"/>
  <c r="H11" i="10"/>
  <c r="K10" i="10"/>
  <c r="K9" i="10"/>
  <c r="K8" i="10"/>
  <c r="L7" i="10"/>
  <c r="F7" i="10"/>
  <c r="F11" i="10" l="1"/>
  <c r="K7" i="10"/>
  <c r="K11" i="10" s="1"/>
  <c r="F23" i="10"/>
  <c r="K19" i="10"/>
  <c r="K23" i="10" s="1"/>
  <c r="H25" i="10"/>
  <c r="K13" i="10"/>
  <c r="K17" i="10" s="1"/>
  <c r="L14" i="8"/>
  <c r="L13" i="8"/>
  <c r="L14" i="7"/>
  <c r="L13" i="7"/>
  <c r="L14" i="6"/>
  <c r="L13" i="6"/>
  <c r="L14" i="5"/>
  <c r="L13" i="5"/>
  <c r="L14" i="4"/>
  <c r="L13" i="4"/>
  <c r="L14" i="1"/>
  <c r="L13" i="1"/>
  <c r="F25" i="10" l="1"/>
  <c r="K25" i="10" s="1"/>
  <c r="L7" i="8"/>
  <c r="L7" i="7"/>
  <c r="L7" i="6"/>
  <c r="L7" i="5"/>
  <c r="L7" i="4"/>
  <c r="L7" i="1"/>
  <c r="G14" i="8" l="1"/>
  <c r="G13" i="8"/>
  <c r="G14" i="7"/>
  <c r="G13" i="7"/>
  <c r="G14" i="6"/>
  <c r="G13" i="6"/>
  <c r="G14" i="5"/>
  <c r="G13" i="5"/>
  <c r="G14" i="4"/>
  <c r="G13" i="4"/>
  <c r="G14" i="1"/>
  <c r="G13" i="1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F11" i="7"/>
  <c r="K10" i="7"/>
  <c r="K9" i="7"/>
  <c r="K8" i="7"/>
  <c r="K7" i="7"/>
  <c r="K11" i="7" s="1"/>
  <c r="F7" i="7"/>
  <c r="J23" i="6"/>
  <c r="H23" i="6"/>
  <c r="K22" i="6"/>
  <c r="K21" i="6"/>
  <c r="K20" i="6"/>
  <c r="J17" i="6"/>
  <c r="F17" i="6"/>
  <c r="K16" i="6"/>
  <c r="K15" i="6"/>
  <c r="H14" i="6"/>
  <c r="K14" i="6" s="1"/>
  <c r="H13" i="6"/>
  <c r="H17" i="6" s="1"/>
  <c r="E19" i="6" s="1"/>
  <c r="F19" i="6" s="1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H17" i="4" s="1"/>
  <c r="E19" i="4" s="1"/>
  <c r="F19" i="4" s="1"/>
  <c r="J11" i="4"/>
  <c r="J25" i="4" s="1"/>
  <c r="H11" i="4"/>
  <c r="K10" i="4"/>
  <c r="K9" i="4"/>
  <c r="K8" i="4"/>
  <c r="F7" i="4"/>
  <c r="F11" i="4" s="1"/>
  <c r="H17" i="8" l="1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F25" i="6" l="1"/>
  <c r="F23" i="8"/>
  <c r="F25" i="8" s="1"/>
  <c r="H25" i="8"/>
  <c r="H25" i="7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<sst xmlns="http://schemas.openxmlformats.org/spreadsheetml/2006/main" count="275" uniqueCount="53">
  <si>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</si>
  <si>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</si>
  <si>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</si>
  <si>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</si>
  <si>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</si>
  <si>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</si>
  <si>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</si>
  <si>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</si>
  <si>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</si>
  <si>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</si>
  <si>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</si>
  <si>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</si>
  <si>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</si>
  <si>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</si>
  <si>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</si>
  <si>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</si>
  <si>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</si>
  <si>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</si>
  <si>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</si>
  <si>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</si>
  <si>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</si>
  <si>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</si>
  <si>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</si>
  <si>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</si>
  <si>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</si>
  <si>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종합적산정보 2019년 p.228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</si>
  <si>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</si>
  <si>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</si>
  <si>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</si>
  <si>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</si>
  <si>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</si>
  <si>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</si>
  <si>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</si>
  <si>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</si>
  <si>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</si>
  <si>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대한건설협회 2020년 상반기 시중노임단가</t>
    <phoneticPr fontId="1" type="noConversion"/>
  </si>
  <si>
    <t>Ø76.3 x H1000 x L600 x 2t</t>
    <phoneticPr fontId="1" type="noConversion"/>
  </si>
  <si>
    <t>2020년 시중노임단가</t>
    <phoneticPr fontId="1" type="noConversion"/>
  </si>
  <si>
    <t>2019년 물가시세표</t>
    <phoneticPr fontId="1" type="noConversion"/>
  </si>
  <si>
    <t>물가정보 2019년 8월 I권 305p</t>
    <phoneticPr fontId="1" type="noConversion"/>
  </si>
  <si>
    <t>물가정보 2019년 8월 I권 306p</t>
  </si>
  <si>
    <t>물가정보 2019년 8월 I권 307p</t>
  </si>
  <si>
    <t>물가정보 2019년 8월 I권 308p</t>
  </si>
  <si>
    <t>물가정보 2019년 8월 I권 309p</t>
  </si>
  <si>
    <t>물가정보 2019년 8월 I권 310p</t>
  </si>
  <si>
    <t>물가정보 2019년 8월 I권 311p</t>
  </si>
  <si>
    <t>일자형 소화전보호대[스틸]</t>
    <phoneticPr fontId="1" type="noConversion"/>
  </si>
  <si>
    <t>ㄱ자형 소화전보호대[스틸]</t>
    <phoneticPr fontId="1" type="noConversion"/>
  </si>
  <si>
    <t>N자형 소화전보호대[스틸]</t>
    <phoneticPr fontId="1" type="noConversion"/>
  </si>
  <si>
    <t>R자형 소화전보호대[스틸]</t>
    <phoneticPr fontId="1" type="noConversion"/>
  </si>
  <si>
    <t>H자형 소화전보호대[스틸]</t>
    <phoneticPr fontId="1" type="noConversion"/>
  </si>
  <si>
    <t>3방형 소화전보호대[스틸]</t>
    <phoneticPr fontId="1" type="noConversion"/>
  </si>
  <si>
    <t>4방형 소화전보호대[스틸]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</si>
</sst>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M3" sqref="M3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물가시세표!A5</f>
        <v>일자형 소화전보호대[스틸]</v>
      </c>
      <c r="B2" s="64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일자형 소화전보호대[스틸]</v>
      </c>
      <c r="B7" s="2" t="str">
        <f>물가시세표!B5</f>
        <v>Ø76.3 x H1000 x L600 x 2t</v>
      </c>
      <c r="C7" s="2" t="s">
        <v>10</v>
      </c>
      <c r="D7" s="2">
        <v>1</v>
      </c>
      <c r="E7" s="10">
        <f>물가시세표!D5</f>
        <v>195000</v>
      </c>
      <c r="F7" s="10">
        <f>E7*D7</f>
        <v>195000</v>
      </c>
      <c r="G7" s="10"/>
      <c r="H7" s="10"/>
      <c r="I7" s="10"/>
      <c r="J7" s="10"/>
      <c r="K7" s="10">
        <f>F7+J7+H7</f>
        <v>195000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195000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51"/>
    </row>
    <row r="13" spans="1:12" ht="18" customHeight="1" x14ac:dyDescent="0.3">
      <c r="A13" s="19" t="s">
        <v>18</v>
      </c>
      <c r="B13" s="2"/>
      <c r="C13" s="2" t="s">
        <v>16</v>
      </c>
      <c r="D13" s="2">
        <v>0.30759999999999998</v>
      </c>
      <c r="E13" s="10"/>
      <c r="F13" s="10"/>
      <c r="G13" s="10">
        <f>물가시세표!D14</f>
        <v>166063</v>
      </c>
      <c r="H13" s="10">
        <f>G13*D13</f>
        <v>51080.978799999997</v>
      </c>
      <c r="I13" s="10"/>
      <c r="J13" s="10"/>
      <c r="K13" s="10">
        <f>F13+H13+J13</f>
        <v>51080.978799999997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0.15379999999999999</v>
      </c>
      <c r="E14" s="10"/>
      <c r="F14" s="10"/>
      <c r="G14" s="10">
        <f>물가시세표!D15</f>
        <v>138290</v>
      </c>
      <c r="H14" s="10">
        <f>G14*D14</f>
        <v>21269.002</v>
      </c>
      <c r="I14" s="10"/>
      <c r="J14" s="10"/>
      <c r="K14" s="10">
        <f>F14+H14+J14</f>
        <v>21269.002</v>
      </c>
      <c r="L14" s="50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72349.98079999999</v>
      </c>
      <c r="I17" s="12"/>
      <c r="J17" s="12">
        <f>J13+J14+J15+J16</f>
        <v>0</v>
      </c>
      <c r="K17" s="12">
        <f>K13+K14+K15+K16</f>
        <v>72349.98079999999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72349.98079999999</v>
      </c>
      <c r="F19" s="10">
        <f>E19*0.05</f>
        <v>3617.4990399999997</v>
      </c>
      <c r="G19" s="10"/>
      <c r="H19" s="10"/>
      <c r="I19" s="10"/>
      <c r="J19" s="10"/>
      <c r="K19" s="10">
        <f>F19+H19+J19</f>
        <v>3617.4990399999997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3617.4990399999997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3617.4990399999997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198617.49904</v>
      </c>
      <c r="G25" s="29"/>
      <c r="H25" s="29">
        <f>H11+H17+H23</f>
        <v>72349.98079999999</v>
      </c>
      <c r="I25" s="29"/>
      <c r="J25" s="29">
        <f>J11+J17+J23</f>
        <v>0</v>
      </c>
      <c r="K25" s="29">
        <f>F25+H25+J25</f>
        <v>270967.47983999999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D27" sqref="D27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물가시세표!A6</f>
        <v>ㄱ자형 소화전보호대[스틸]</v>
      </c>
      <c r="B2" s="64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ㄱ자형 소화전보호대[스틸]</v>
      </c>
      <c r="B7" s="2" t="str">
        <f>물가시세표!B6</f>
        <v>Ø76.3 x H1000 x L600 x 2t</v>
      </c>
      <c r="C7" s="2" t="s">
        <v>10</v>
      </c>
      <c r="D7" s="2">
        <v>1</v>
      </c>
      <c r="E7" s="10">
        <f>물가시세표!D6</f>
        <v>210000</v>
      </c>
      <c r="F7" s="10">
        <f>E7*D7</f>
        <v>210000</v>
      </c>
      <c r="G7" s="10"/>
      <c r="H7" s="10"/>
      <c r="I7" s="10"/>
      <c r="J7" s="10"/>
      <c r="K7" s="10">
        <f>F7+J7+H7</f>
        <v>210000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210000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210000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0.30759999999999998</v>
      </c>
      <c r="E13" s="10"/>
      <c r="F13" s="10"/>
      <c r="G13" s="10">
        <f>물가시세표!D14</f>
        <v>166063</v>
      </c>
      <c r="H13" s="10">
        <f>G13*D13</f>
        <v>51080.978799999997</v>
      </c>
      <c r="I13" s="10"/>
      <c r="J13" s="10"/>
      <c r="K13" s="10">
        <f>F13+H13+J13</f>
        <v>51080.978799999997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0.15379999999999999</v>
      </c>
      <c r="E14" s="10"/>
      <c r="F14" s="10"/>
      <c r="G14" s="10">
        <f>물가시세표!D15</f>
        <v>138290</v>
      </c>
      <c r="H14" s="10">
        <f>G14*D14</f>
        <v>21269.002</v>
      </c>
      <c r="I14" s="10"/>
      <c r="J14" s="10"/>
      <c r="K14" s="10">
        <f>F14+H14+J14</f>
        <v>21269.002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72349.98079999999</v>
      </c>
      <c r="I17" s="12"/>
      <c r="J17" s="12">
        <f>J13+J14+J15+J16</f>
        <v>0</v>
      </c>
      <c r="K17" s="12">
        <f>K13+K14+K15+K16</f>
        <v>72349.98079999999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72349.98079999999</v>
      </c>
      <c r="F19" s="10">
        <f>E19*0.05</f>
        <v>3617.4990399999997</v>
      </c>
      <c r="G19" s="10"/>
      <c r="H19" s="10"/>
      <c r="I19" s="10"/>
      <c r="J19" s="10"/>
      <c r="K19" s="10">
        <f>F19+H19+J19</f>
        <v>3617.4990399999997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3617.4990399999997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3617.4990399999997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213617.49904</v>
      </c>
      <c r="G25" s="29"/>
      <c r="H25" s="29">
        <f>H11+H17+H23</f>
        <v>72349.98079999999</v>
      </c>
      <c r="I25" s="29"/>
      <c r="J25" s="29">
        <f>J11+J17+J23</f>
        <v>0</v>
      </c>
      <c r="K25" s="29">
        <f>F25+H25+J25</f>
        <v>285967.47983999999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7" sqref="E27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물가시세표!A7</f>
        <v>N자형 소화전보호대[스틸]</v>
      </c>
      <c r="B2" s="64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N자형 소화전보호대[스틸]</v>
      </c>
      <c r="B7" s="2" t="str">
        <f>물가시세표!B7</f>
        <v>Ø76.3 x H1000 x L600 x 2t</v>
      </c>
      <c r="C7" s="2" t="s">
        <v>10</v>
      </c>
      <c r="D7" s="2">
        <v>1</v>
      </c>
      <c r="E7" s="10">
        <f>물가시세표!D7</f>
        <v>375000</v>
      </c>
      <c r="F7" s="10">
        <f>E7*D7</f>
        <v>375000</v>
      </c>
      <c r="G7" s="10"/>
      <c r="H7" s="10"/>
      <c r="I7" s="10"/>
      <c r="J7" s="10"/>
      <c r="K7" s="10">
        <f>F7+J7+H7</f>
        <v>375000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375000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375000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0.61519999999999997</v>
      </c>
      <c r="E13" s="10"/>
      <c r="F13" s="10"/>
      <c r="G13" s="10">
        <f>물가시세표!D14</f>
        <v>166063</v>
      </c>
      <c r="H13" s="10">
        <f>G13*D13</f>
        <v>102161.95759999999</v>
      </c>
      <c r="I13" s="10"/>
      <c r="J13" s="10"/>
      <c r="K13" s="10">
        <f>F13+H13+J13</f>
        <v>102161.95759999999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0.30759999999999998</v>
      </c>
      <c r="E14" s="10"/>
      <c r="F14" s="10"/>
      <c r="G14" s="10">
        <f>물가시세표!D15</f>
        <v>138290</v>
      </c>
      <c r="H14" s="10">
        <f>G14*D14</f>
        <v>42538.004000000001</v>
      </c>
      <c r="I14" s="10"/>
      <c r="J14" s="10"/>
      <c r="K14" s="10">
        <f>F14+H14+J14</f>
        <v>42538.004000000001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144699.96159999998</v>
      </c>
      <c r="I17" s="12"/>
      <c r="J17" s="12">
        <f>J13+J14+J15+J16</f>
        <v>0</v>
      </c>
      <c r="K17" s="12">
        <f>K13+K14+K15+K16</f>
        <v>144699.96159999998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144699.96159999998</v>
      </c>
      <c r="F19" s="10">
        <f>E19*0.05</f>
        <v>7234.9980799999994</v>
      </c>
      <c r="G19" s="10"/>
      <c r="H19" s="10"/>
      <c r="I19" s="10"/>
      <c r="J19" s="10"/>
      <c r="K19" s="10">
        <f>F19+H19+J19</f>
        <v>7234.9980799999994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7234.9980799999994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7234.9980799999994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382234.99807999999</v>
      </c>
      <c r="G25" s="29"/>
      <c r="H25" s="29">
        <f>H11+H17+H23</f>
        <v>144699.96159999998</v>
      </c>
      <c r="I25" s="29"/>
      <c r="J25" s="29">
        <f>J11+J17+J23</f>
        <v>0</v>
      </c>
      <c r="K25" s="29">
        <f>F25+H25+J25</f>
        <v>526934.95967999997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6" sqref="O6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물가시세표!A8</f>
        <v>R자형 소화전보호대[스틸]</v>
      </c>
      <c r="B2" s="64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R자형 소화전보호대[스틸]</v>
      </c>
      <c r="B7" s="2" t="str">
        <f>물가시세표!B8</f>
        <v>Ø76.3 x H1000 x L600 x 2t</v>
      </c>
      <c r="C7" s="2" t="s">
        <v>10</v>
      </c>
      <c r="D7" s="2">
        <v>1</v>
      </c>
      <c r="E7" s="10">
        <f>물가시세표!D8</f>
        <v>540000</v>
      </c>
      <c r="F7" s="10">
        <f>E7*D7</f>
        <v>540000</v>
      </c>
      <c r="G7" s="10"/>
      <c r="H7" s="10"/>
      <c r="I7" s="10"/>
      <c r="J7" s="10"/>
      <c r="K7" s="10">
        <f>F7+J7+H7</f>
        <v>540000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540000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540000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0.61519999999999997</v>
      </c>
      <c r="E13" s="10"/>
      <c r="F13" s="10"/>
      <c r="G13" s="10">
        <f>물가시세표!D14</f>
        <v>166063</v>
      </c>
      <c r="H13" s="10">
        <f>G13*D13</f>
        <v>102161.95759999999</v>
      </c>
      <c r="I13" s="10"/>
      <c r="J13" s="10"/>
      <c r="K13" s="10">
        <f>F13+H13+J13</f>
        <v>102161.95759999999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0.30759999999999998</v>
      </c>
      <c r="E14" s="10"/>
      <c r="F14" s="10"/>
      <c r="G14" s="10">
        <f>물가시세표!D15</f>
        <v>138290</v>
      </c>
      <c r="H14" s="10">
        <f>G14*D14</f>
        <v>42538.004000000001</v>
      </c>
      <c r="I14" s="10"/>
      <c r="J14" s="10"/>
      <c r="K14" s="10">
        <f>F14+H14+J14</f>
        <v>42538.004000000001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144699.96159999998</v>
      </c>
      <c r="I17" s="12"/>
      <c r="J17" s="12">
        <f>J13+J14+J15+J16</f>
        <v>0</v>
      </c>
      <c r="K17" s="12">
        <f>K13+K14+K15+K16</f>
        <v>144699.96159999998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144699.96159999998</v>
      </c>
      <c r="F19" s="10">
        <f>E19*0.05</f>
        <v>7234.9980799999994</v>
      </c>
      <c r="G19" s="10"/>
      <c r="H19" s="10"/>
      <c r="I19" s="10"/>
      <c r="J19" s="10"/>
      <c r="K19" s="10">
        <f>F19+H19+J19</f>
        <v>7234.9980799999994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7234.9980799999994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7234.9980799999994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547234.99808000005</v>
      </c>
      <c r="G25" s="29"/>
      <c r="H25" s="29">
        <f>H11+H17+H23</f>
        <v>144699.96159999998</v>
      </c>
      <c r="I25" s="29"/>
      <c r="J25" s="29">
        <f>J11+J17+J23</f>
        <v>0</v>
      </c>
      <c r="K25" s="29">
        <f>F25+H25+J25</f>
        <v>691934.95968000009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11" sqref="M11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물가시세표!A9</f>
        <v>H자형 소화전보호대[스틸]</v>
      </c>
      <c r="B2" s="64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H자형 소화전보호대[스틸]</v>
      </c>
      <c r="B7" s="2" t="str">
        <f>물가시세표!B9</f>
        <v>Ø76.3 x H1000 x L600 x 2t</v>
      </c>
      <c r="C7" s="2" t="s">
        <v>10</v>
      </c>
      <c r="D7" s="2">
        <v>1</v>
      </c>
      <c r="E7" s="10">
        <f>물가시세표!D9</f>
        <v>375000</v>
      </c>
      <c r="F7" s="10">
        <f>E7*D7</f>
        <v>375000</v>
      </c>
      <c r="G7" s="10"/>
      <c r="H7" s="10"/>
      <c r="I7" s="10"/>
      <c r="J7" s="10"/>
      <c r="K7" s="10">
        <f>F7+J7+H7</f>
        <v>375000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375000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375000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0.61519999999999997</v>
      </c>
      <c r="E13" s="10"/>
      <c r="F13" s="10"/>
      <c r="G13" s="10">
        <f>물가시세표!D14</f>
        <v>166063</v>
      </c>
      <c r="H13" s="10">
        <f>G13*D13</f>
        <v>102161.95759999999</v>
      </c>
      <c r="I13" s="10"/>
      <c r="J13" s="10"/>
      <c r="K13" s="10">
        <f>F13+H13+J13</f>
        <v>102161.95759999999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0.30759999999999998</v>
      </c>
      <c r="E14" s="10"/>
      <c r="F14" s="10"/>
      <c r="G14" s="10">
        <f>물가시세표!D15</f>
        <v>138290</v>
      </c>
      <c r="H14" s="10">
        <f>G14*D14</f>
        <v>42538.004000000001</v>
      </c>
      <c r="I14" s="10"/>
      <c r="J14" s="10"/>
      <c r="K14" s="10">
        <f>F14+H14+J14</f>
        <v>42538.004000000001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144699.96159999998</v>
      </c>
      <c r="I17" s="12"/>
      <c r="J17" s="12">
        <f>J13+J14+J15+J16</f>
        <v>0</v>
      </c>
      <c r="K17" s="12">
        <f>K13+K14+K15+K16</f>
        <v>144699.96159999998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144699.96159999998</v>
      </c>
      <c r="F19" s="10">
        <f>E19*0.05</f>
        <v>7234.9980799999994</v>
      </c>
      <c r="G19" s="10"/>
      <c r="H19" s="10"/>
      <c r="I19" s="10"/>
      <c r="J19" s="10"/>
      <c r="K19" s="10">
        <f>F19+H19+J19</f>
        <v>7234.9980799999994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7234.9980799999994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7234.9980799999994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382234.99807999999</v>
      </c>
      <c r="G25" s="29"/>
      <c r="H25" s="29">
        <f>H11+H17+H23</f>
        <v>144699.96159999998</v>
      </c>
      <c r="I25" s="29"/>
      <c r="J25" s="29">
        <f>J11+J17+J23</f>
        <v>0</v>
      </c>
      <c r="K25" s="29">
        <f>F25+H25+J25</f>
        <v>526934.95967999997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8" sqref="N8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물가시세표!A10</f>
        <v>3방형 소화전보호대[스틸]</v>
      </c>
      <c r="B2" s="64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3방형 소화전보호대[스틸]</v>
      </c>
      <c r="B7" s="2" t="str">
        <f>물가시세표!B10</f>
        <v>Ø76.3 x H1000 x L600 x 2t</v>
      </c>
      <c r="C7" s="2" t="s">
        <v>10</v>
      </c>
      <c r="D7" s="2">
        <v>1</v>
      </c>
      <c r="E7" s="10">
        <f>물가시세표!D10</f>
        <v>375000</v>
      </c>
      <c r="F7" s="10">
        <f>E7*D7</f>
        <v>375000</v>
      </c>
      <c r="G7" s="10"/>
      <c r="H7" s="10"/>
      <c r="I7" s="10"/>
      <c r="J7" s="10"/>
      <c r="K7" s="10">
        <f>F7+J7+H7</f>
        <v>375000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375000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375000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0.61519999999999997</v>
      </c>
      <c r="E13" s="10"/>
      <c r="F13" s="10"/>
      <c r="G13" s="10">
        <f>물가시세표!D14</f>
        <v>166063</v>
      </c>
      <c r="H13" s="10">
        <f>G13*D13</f>
        <v>102161.95759999999</v>
      </c>
      <c r="I13" s="10"/>
      <c r="J13" s="10"/>
      <c r="K13" s="10">
        <f>F13+H13+J13</f>
        <v>102161.95759999999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0.30759999999999998</v>
      </c>
      <c r="E14" s="10"/>
      <c r="F14" s="10"/>
      <c r="G14" s="10">
        <f>물가시세표!D15</f>
        <v>138290</v>
      </c>
      <c r="H14" s="10">
        <f>G14*D14</f>
        <v>42538.004000000001</v>
      </c>
      <c r="I14" s="10"/>
      <c r="J14" s="10"/>
      <c r="K14" s="10">
        <f>F14+H14+J14</f>
        <v>42538.004000000001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144699.96159999998</v>
      </c>
      <c r="I17" s="12"/>
      <c r="J17" s="12">
        <f>J13+J14+J15+J16</f>
        <v>0</v>
      </c>
      <c r="K17" s="12">
        <f>K13+K14+K15+K16</f>
        <v>144699.96159999998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144699.96159999998</v>
      </c>
      <c r="F19" s="10">
        <f>E19*0.05</f>
        <v>7234.9980799999994</v>
      </c>
      <c r="G19" s="10"/>
      <c r="H19" s="10"/>
      <c r="I19" s="10"/>
      <c r="J19" s="10"/>
      <c r="K19" s="10">
        <f>F19+H19+J19</f>
        <v>7234.9980799999994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7234.9980799999994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7234.9980799999994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382234.99807999999</v>
      </c>
      <c r="G25" s="29"/>
      <c r="H25" s="29">
        <f>H11+H17+H23</f>
        <v>144699.96159999998</v>
      </c>
      <c r="I25" s="29"/>
      <c r="J25" s="29">
        <f>J11+J17+J23</f>
        <v>0</v>
      </c>
      <c r="K25" s="29">
        <f>F25+H25+J25</f>
        <v>526934.95967999997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10" sqref="M10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물가시세표!A11</f>
        <v>4방형 소화전보호대[스틸]</v>
      </c>
      <c r="B2" s="64"/>
      <c r="C2" s="48"/>
      <c r="D2" s="48"/>
      <c r="E2" s="9"/>
      <c r="F2" s="9"/>
      <c r="G2" s="9"/>
      <c r="H2" s="9"/>
      <c r="I2" s="9"/>
      <c r="J2" s="9"/>
      <c r="K2" s="9"/>
      <c r="L2" s="48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47" t="s">
        <v>5</v>
      </c>
      <c r="F5" s="47" t="s">
        <v>6</v>
      </c>
      <c r="G5" s="47" t="s">
        <v>5</v>
      </c>
      <c r="H5" s="47" t="s">
        <v>6</v>
      </c>
      <c r="I5" s="47" t="s">
        <v>5</v>
      </c>
      <c r="J5" s="47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물가시세표!A11</f>
        <v>4방형 소화전보호대[스틸]</v>
      </c>
      <c r="B7" s="2" t="str">
        <f>물가시세표!B11</f>
        <v>Ø76.3 x H1000 x L600 x 2t</v>
      </c>
      <c r="C7" s="2" t="s">
        <v>10</v>
      </c>
      <c r="D7" s="2">
        <v>1</v>
      </c>
      <c r="E7" s="10">
        <f>물가시세표!D11</f>
        <v>450000</v>
      </c>
      <c r="F7" s="10">
        <f>E7*D7</f>
        <v>450000</v>
      </c>
      <c r="G7" s="10"/>
      <c r="H7" s="10"/>
      <c r="I7" s="10"/>
      <c r="J7" s="10"/>
      <c r="K7" s="10">
        <f>F7+J7+H7</f>
        <v>450000</v>
      </c>
      <c r="L7" s="18" t="str">
        <f>물가시세표!E5</f>
        <v>물가정보 2019년 8월 I권 305p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0.61519999999999997</v>
      </c>
      <c r="E13" s="10"/>
      <c r="F13" s="10"/>
      <c r="G13" s="10">
        <f>물가시세표!D14</f>
        <v>166063</v>
      </c>
      <c r="H13" s="10">
        <f>G13*D13</f>
        <v>102161.95759999999</v>
      </c>
      <c r="I13" s="10"/>
      <c r="J13" s="10"/>
      <c r="K13" s="10">
        <f>F13+H13+J13</f>
        <v>102161.95759999999</v>
      </c>
      <c r="L13" s="50" t="str">
        <f>물가시세표!E14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0.30759999999999998</v>
      </c>
      <c r="E14" s="10"/>
      <c r="F14" s="10"/>
      <c r="G14" s="10">
        <f>물가시세표!D15</f>
        <v>138290</v>
      </c>
      <c r="H14" s="10">
        <f>G14*D14</f>
        <v>42538.004000000001</v>
      </c>
      <c r="I14" s="10"/>
      <c r="J14" s="10"/>
      <c r="K14" s="10">
        <f>F14+H14+J14</f>
        <v>42538.004000000001</v>
      </c>
      <c r="L14" s="50" t="str">
        <f>물가시세표!E15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50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2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144699.96159999998</v>
      </c>
      <c r="I17" s="12"/>
      <c r="J17" s="12">
        <f>J13+J14+J15+J16</f>
        <v>0</v>
      </c>
      <c r="K17" s="12">
        <f>K13+K14+K15+K16</f>
        <v>144699.96159999998</v>
      </c>
      <c r="L17" s="5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144699.96159999998</v>
      </c>
      <c r="F19" s="10">
        <f>E19*0.05</f>
        <v>7234.9980799999994</v>
      </c>
      <c r="G19" s="10"/>
      <c r="H19" s="10"/>
      <c r="I19" s="10"/>
      <c r="J19" s="10"/>
      <c r="K19" s="10">
        <f>F19+H19+J19</f>
        <v>7234.9980799999994</v>
      </c>
      <c r="L19" s="18" t="s">
        <v>25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7234.9980799999994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7234.9980799999994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457234.99807999999</v>
      </c>
      <c r="G25" s="29"/>
      <c r="H25" s="29">
        <f>H11+H17+H23</f>
        <v>144699.96159999998</v>
      </c>
      <c r="I25" s="29"/>
      <c r="J25" s="29">
        <f>J11+J17+J23</f>
        <v>0</v>
      </c>
      <c r="K25" s="29">
        <f>F25+H25+J25</f>
        <v>601934.95967999997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115" zoomScaleNormal="115" zoomScaleSheetLayoutView="115" workbookViewId="0">
      <selection activeCell="A21" sqref="A21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65" t="s">
        <v>31</v>
      </c>
      <c r="B1" s="66"/>
      <c r="C1" s="66"/>
      <c r="D1" s="66"/>
      <c r="E1" s="66"/>
    </row>
    <row r="2" spans="1:5" ht="34.5" customHeight="1" x14ac:dyDescent="0.3">
      <c r="A2" s="44" t="s">
        <v>30</v>
      </c>
      <c r="B2" s="45" t="s">
        <v>1</v>
      </c>
      <c r="C2" s="45" t="s">
        <v>29</v>
      </c>
      <c r="D2" s="46" t="s">
        <v>28</v>
      </c>
      <c r="E2" s="45" t="s">
        <v>9</v>
      </c>
    </row>
    <row r="3" spans="1:5" ht="18" customHeight="1" x14ac:dyDescent="0.3">
      <c r="A3" s="67" t="s">
        <v>38</v>
      </c>
      <c r="B3" s="67"/>
      <c r="C3" s="67"/>
      <c r="D3" s="67"/>
      <c r="E3" s="67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46</v>
      </c>
      <c r="B5" s="69" t="s">
        <v>36</v>
      </c>
      <c r="C5" s="38" t="s">
        <v>27</v>
      </c>
      <c r="D5" s="43">
        <v>195000</v>
      </c>
      <c r="E5" s="2" t="s">
        <v>39</v>
      </c>
    </row>
    <row r="6" spans="1:5" ht="18" customHeight="1" x14ac:dyDescent="0.3">
      <c r="A6" s="2" t="s">
        <v>47</v>
      </c>
      <c r="B6" s="69" t="s">
        <v>36</v>
      </c>
      <c r="C6" s="38" t="s">
        <v>27</v>
      </c>
      <c r="D6" s="43">
        <v>210000</v>
      </c>
      <c r="E6" s="2" t="s">
        <v>40</v>
      </c>
    </row>
    <row r="7" spans="1:5" ht="18" customHeight="1" x14ac:dyDescent="0.3">
      <c r="A7" s="2" t="s">
        <v>48</v>
      </c>
      <c r="B7" s="69" t="s">
        <v>36</v>
      </c>
      <c r="C7" s="38" t="s">
        <v>27</v>
      </c>
      <c r="D7" s="43">
        <v>375000</v>
      </c>
      <c r="E7" s="2" t="s">
        <v>41</v>
      </c>
    </row>
    <row r="8" spans="1:5" ht="18" customHeight="1" x14ac:dyDescent="0.3">
      <c r="A8" s="2" t="s">
        <v>49</v>
      </c>
      <c r="B8" s="69" t="s">
        <v>36</v>
      </c>
      <c r="C8" s="38" t="s">
        <v>27</v>
      </c>
      <c r="D8" s="43">
        <v>540000</v>
      </c>
      <c r="E8" s="2" t="s">
        <v>42</v>
      </c>
    </row>
    <row r="9" spans="1:5" ht="18" customHeight="1" x14ac:dyDescent="0.3">
      <c r="A9" s="2" t="s">
        <v>50</v>
      </c>
      <c r="B9" s="69" t="s">
        <v>36</v>
      </c>
      <c r="C9" s="38" t="s">
        <v>27</v>
      </c>
      <c r="D9" s="43">
        <v>375000</v>
      </c>
      <c r="E9" s="2" t="s">
        <v>43</v>
      </c>
    </row>
    <row r="10" spans="1:5" ht="18" customHeight="1" x14ac:dyDescent="0.3">
      <c r="A10" s="2" t="s">
        <v>51</v>
      </c>
      <c r="B10" s="69" t="s">
        <v>36</v>
      </c>
      <c r="C10" s="49" t="s">
        <v>27</v>
      </c>
      <c r="D10" s="43">
        <v>375000</v>
      </c>
      <c r="E10" s="2" t="s">
        <v>44</v>
      </c>
    </row>
    <row r="11" spans="1:5" ht="18" customHeight="1" x14ac:dyDescent="0.3">
      <c r="A11" s="2" t="s">
        <v>52</v>
      </c>
      <c r="B11" s="69" t="s">
        <v>36</v>
      </c>
      <c r="C11" s="38" t="s">
        <v>27</v>
      </c>
      <c r="D11" s="43">
        <v>450000</v>
      </c>
      <c r="E11" s="2" t="s">
        <v>45</v>
      </c>
    </row>
    <row r="12" spans="1:5" ht="18" customHeight="1" x14ac:dyDescent="0.3">
      <c r="A12" s="68" t="s">
        <v>37</v>
      </c>
      <c r="B12" s="68"/>
      <c r="C12" s="68"/>
      <c r="D12" s="68"/>
      <c r="E12" s="68"/>
    </row>
    <row r="13" spans="1:5" ht="18" customHeight="1" x14ac:dyDescent="0.3">
      <c r="A13" s="41" t="s">
        <v>26</v>
      </c>
      <c r="B13" s="2"/>
      <c r="C13" s="38"/>
      <c r="D13" s="43"/>
      <c r="E13" s="2"/>
    </row>
    <row r="14" spans="1:5" ht="18" customHeight="1" x14ac:dyDescent="0.3">
      <c r="A14" s="2" t="s">
        <v>32</v>
      </c>
      <c r="B14" s="2"/>
      <c r="C14" s="38" t="s">
        <v>34</v>
      </c>
      <c r="D14" s="43">
        <v>166063</v>
      </c>
      <c r="E14" s="2" t="s">
        <v>35</v>
      </c>
    </row>
    <row r="15" spans="1:5" ht="18" customHeight="1" x14ac:dyDescent="0.3">
      <c r="A15" s="2" t="s">
        <v>33</v>
      </c>
      <c r="B15" s="2"/>
      <c r="C15" s="38" t="s">
        <v>34</v>
      </c>
      <c r="D15" s="43">
        <v>138290</v>
      </c>
      <c r="E15" s="2" t="s">
        <v>35</v>
      </c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ht="17.100000000000001" customHeight="1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  <row r="30" spans="1:5" x14ac:dyDescent="0.3">
      <c r="A30" s="35"/>
      <c r="B30" s="35"/>
      <c r="C30" s="37"/>
      <c r="D30" s="36"/>
      <c r="E30" s="35"/>
    </row>
  </sheetData>
  <mergeCells count="3">
    <mergeCell ref="A1:E1"/>
    <mergeCell ref="A3:E3"/>
    <mergeCell ref="A12:E1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일자형 소화전보호대</vt:lpstr>
      <vt:lpstr>ㄱ자형 소화전보호대</vt:lpstr>
      <vt:lpstr>N자형 소화전보호대</vt:lpstr>
      <vt:lpstr>R자형 소화전보호대</vt:lpstr>
      <vt:lpstr>H자형 소화전보호대</vt:lpstr>
      <vt:lpstr>3방형 소화전보호대</vt:lpstr>
      <vt:lpstr>4방형 소화전보호대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2020-01-02T08:04:53Z</dcterms:modified>
</cp:coreProperties>
</file>